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showInkAnnotation="0" defaultThemeVersion="124226"/>
  <workbookProtection workbookPassword="C408" lockStructure="1"/>
  <bookViews>
    <workbookView xWindow="90" yWindow="45" windowWidth="14145" windowHeight="11490"/>
  </bookViews>
  <sheets>
    <sheet name="1.Marée" sheetId="26" r:id="rId1"/>
    <sheet name="2.Log Book" sheetId="24" r:id="rId2"/>
  </sheets>
  <definedNames>
    <definedName name="Action_DCP">'1.Marée'!$AD$3:$AD$8</definedName>
    <definedName name="coche">'1.Marée'!$AA$3:$AA$4</definedName>
    <definedName name="Date_arrivée">'1.Marée'!$F$20</definedName>
    <definedName name="Date_départ">'1.Marée'!$F$15</definedName>
    <definedName name="Heure_arrivée">'1.Marée'!$F$21</definedName>
    <definedName name="Heure_départ">'1.Marée'!$F$16</definedName>
    <definedName name="_xlnm.Print_Titles" localSheetId="1">'2.Log Book'!$1:$22</definedName>
    <definedName name="Liste_ZEE">'1.Marée'!$AE$3:$AE$43</definedName>
    <definedName name="Loch_arrivée">'1.Marée'!$F$22</definedName>
    <definedName name="Loch_départ">'1.Marée'!$F$17</definedName>
    <definedName name="Nr_Marée">'1.Marée'!$D$12</definedName>
    <definedName name="nul">'2.Log Book'!$AT$21</definedName>
    <definedName name="Patron">'1.Marée'!$D$11</definedName>
    <definedName name="PORT_arrivée">'1.Marée'!$F$19</definedName>
    <definedName name="PORT_DEPART">'1.Marée'!$F$14</definedName>
    <definedName name="portant">'2.Log Book'!$AS$21</definedName>
    <definedName name="Type_bouées">'1.Marée'!$AC$3:$AC$5</definedName>
    <definedName name="Type_DCP">'1.Marée'!$AB$3:$AB$4</definedName>
    <definedName name="Z_78318A9D_B3F4_46C2_B204_9E7EAB1E0C8E_.wvu.Cols" localSheetId="1" hidden="1">'2.Log Book'!$AQ:$AU</definedName>
    <definedName name="Z_78318A9D_B3F4_46C2_B204_9E7EAB1E0C8E_.wvu.PrintArea" localSheetId="0" hidden="1">'1.Marée'!$A$1:$N$36</definedName>
    <definedName name="Z_78318A9D_B3F4_46C2_B204_9E7EAB1E0C8E_.wvu.PrintArea" localSheetId="1" hidden="1">'2.Log Book'!$A$1:$AO$429</definedName>
    <definedName name="Z_78318A9D_B3F4_46C2_B204_9E7EAB1E0C8E_.wvu.PrintTitles" localSheetId="1" hidden="1">'2.Log Book'!$1:$22</definedName>
    <definedName name="Z_CC98A995_0B31_4CDB_BB88_F42CE452C3B9_.wvu.Cols" localSheetId="1" hidden="1">'2.Log Book'!$AQ:$AU</definedName>
    <definedName name="Z_CC98A995_0B31_4CDB_BB88_F42CE452C3B9_.wvu.PrintArea" localSheetId="0" hidden="1">'1.Marée'!$A$1:$N$36</definedName>
    <definedName name="Z_CC98A995_0B31_4CDB_BB88_F42CE452C3B9_.wvu.PrintArea" localSheetId="1" hidden="1">'2.Log Book'!$A$1:$AO$429</definedName>
    <definedName name="Z_CC98A995_0B31_4CDB_BB88_F42CE452C3B9_.wvu.PrintTitles" localSheetId="1" hidden="1">'2.Log Book'!$1:$22</definedName>
    <definedName name="_xlnm.Print_Area" localSheetId="0">'1.Marée'!$A$1:$N$36</definedName>
    <definedName name="_xlnm.Print_Area" localSheetId="1">'2.Log Book'!$A$1:$AO$429</definedName>
  </definedNames>
  <calcPr calcId="145621"/>
  <customWorkbookViews>
    <customWorkbookView name="base" guid="{78318A9D-B3F4-46C2-B204-9E7EAB1E0C8E}" maximized="1" xWindow="1" yWindow="1" windowWidth="1920" windowHeight="860" activeSheetId="24"/>
    <customWorkbookView name="saisie" guid="{CC98A995-0B31-4CDB-BB88-F42CE452C3B9}" maximized="1" xWindow="1" yWindow="1" windowWidth="1920" windowHeight="860" activeSheetId="24"/>
  </customWorkbookViews>
</workbook>
</file>

<file path=xl/calcChain.xml><?xml version="1.0" encoding="utf-8"?>
<calcChain xmlns="http://schemas.openxmlformats.org/spreadsheetml/2006/main">
  <c r="AU399" i="24" l="1"/>
  <c r="AU401" i="24"/>
  <c r="AU403" i="24"/>
  <c r="AU405" i="24"/>
  <c r="AU407" i="24"/>
  <c r="AU409" i="24"/>
  <c r="AU411" i="24"/>
  <c r="AU413" i="24"/>
  <c r="AU415" i="24"/>
  <c r="AU417" i="24"/>
  <c r="AU419" i="24"/>
  <c r="AU421" i="24"/>
  <c r="AU423" i="24"/>
  <c r="AU425" i="24"/>
  <c r="AU397" i="24"/>
  <c r="AU365" i="24"/>
  <c r="AU367" i="24"/>
  <c r="AU369" i="24"/>
  <c r="AU371" i="24"/>
  <c r="AU373" i="24"/>
  <c r="AU375" i="24"/>
  <c r="AU377" i="24"/>
  <c r="AU379" i="24"/>
  <c r="AU381" i="24"/>
  <c r="AU383" i="24"/>
  <c r="AU385" i="24"/>
  <c r="AU387" i="24"/>
  <c r="AU389" i="24"/>
  <c r="AU391" i="24"/>
  <c r="AU393" i="24"/>
  <c r="AU395" i="24"/>
  <c r="AU363" i="24"/>
  <c r="AU331" i="24"/>
  <c r="AU333" i="24"/>
  <c r="AU335" i="24"/>
  <c r="AU337" i="24"/>
  <c r="AU339" i="24"/>
  <c r="AU341" i="24"/>
  <c r="AU343" i="24"/>
  <c r="AU345" i="24"/>
  <c r="AU347" i="24"/>
  <c r="AU349" i="24"/>
  <c r="AU351" i="24"/>
  <c r="AU353" i="24"/>
  <c r="AU355" i="24"/>
  <c r="AU357" i="24"/>
  <c r="AU359" i="24"/>
  <c r="AU361" i="24"/>
  <c r="AU329" i="24"/>
  <c r="AU297" i="24"/>
  <c r="AU299" i="24"/>
  <c r="AU301" i="24"/>
  <c r="AU303" i="24"/>
  <c r="AU305" i="24"/>
  <c r="AU307" i="24"/>
  <c r="AU309" i="24"/>
  <c r="AU311" i="24"/>
  <c r="AU313" i="24"/>
  <c r="AU315" i="24"/>
  <c r="AU317" i="24"/>
  <c r="AU319" i="24"/>
  <c r="AU321" i="24"/>
  <c r="AU323" i="24"/>
  <c r="AU325" i="24"/>
  <c r="AU327" i="24"/>
  <c r="AU295" i="24"/>
  <c r="AU263" i="24"/>
  <c r="AU265" i="24"/>
  <c r="AU267" i="24"/>
  <c r="AU269" i="24"/>
  <c r="AU271" i="24"/>
  <c r="AU273" i="24"/>
  <c r="AU275" i="24"/>
  <c r="AU277" i="24"/>
  <c r="AU279" i="24"/>
  <c r="AU281" i="24"/>
  <c r="AU283" i="24"/>
  <c r="AU285" i="24"/>
  <c r="AU287" i="24"/>
  <c r="AU289" i="24"/>
  <c r="AU291" i="24"/>
  <c r="AU293" i="24"/>
  <c r="AU261" i="24"/>
  <c r="AU229" i="24"/>
  <c r="AU231" i="24"/>
  <c r="AU233" i="24"/>
  <c r="AU235" i="24"/>
  <c r="AU237" i="24"/>
  <c r="AU239" i="24"/>
  <c r="AU241" i="24"/>
  <c r="AU243" i="24"/>
  <c r="AU245" i="24"/>
  <c r="AU247" i="24"/>
  <c r="AU249" i="24"/>
  <c r="AU251" i="24"/>
  <c r="AU253" i="24"/>
  <c r="AU255" i="24"/>
  <c r="AU257" i="24"/>
  <c r="AU259" i="24"/>
  <c r="AU227" i="24"/>
  <c r="AU195" i="24"/>
  <c r="AU197" i="24"/>
  <c r="AU199" i="24"/>
  <c r="AU201" i="24"/>
  <c r="AU203" i="24"/>
  <c r="AU205" i="24"/>
  <c r="AU207" i="24"/>
  <c r="AU209" i="24"/>
  <c r="AU211" i="24"/>
  <c r="AU213" i="24"/>
  <c r="AU215" i="24"/>
  <c r="AU217" i="24"/>
  <c r="AU219" i="24"/>
  <c r="AU221" i="24"/>
  <c r="AU223" i="24"/>
  <c r="AU225" i="24"/>
  <c r="AU193" i="24"/>
  <c r="AU161" i="24"/>
  <c r="AU163" i="24"/>
  <c r="AU165" i="24"/>
  <c r="AU167" i="24"/>
  <c r="AU169" i="24"/>
  <c r="AU171" i="24"/>
  <c r="AU173" i="24"/>
  <c r="AU175" i="24"/>
  <c r="AU177" i="24"/>
  <c r="AU179" i="24"/>
  <c r="AU181" i="24"/>
  <c r="AU183" i="24"/>
  <c r="AU185" i="24"/>
  <c r="AU187" i="24"/>
  <c r="AU189" i="24"/>
  <c r="AU191" i="24"/>
  <c r="AU159" i="24"/>
  <c r="AU127" i="24"/>
  <c r="AU129" i="24"/>
  <c r="AU131" i="24"/>
  <c r="AU133" i="24"/>
  <c r="AU135" i="24"/>
  <c r="AU137" i="24"/>
  <c r="AU139" i="24"/>
  <c r="AU141" i="24"/>
  <c r="AU143" i="24"/>
  <c r="AU145" i="24"/>
  <c r="AU147" i="24"/>
  <c r="AU149" i="24"/>
  <c r="AU151" i="24"/>
  <c r="AU153" i="24"/>
  <c r="AU155" i="24"/>
  <c r="AU157" i="24"/>
  <c r="AU125" i="24"/>
  <c r="AU93" i="24"/>
  <c r="AU95" i="24"/>
  <c r="AU97" i="24"/>
  <c r="AU99" i="24"/>
  <c r="AU101" i="24"/>
  <c r="AU103" i="24"/>
  <c r="AU105" i="24"/>
  <c r="AU107" i="24"/>
  <c r="AU109" i="24"/>
  <c r="AU111" i="24"/>
  <c r="AU113" i="24"/>
  <c r="AU115" i="24"/>
  <c r="AU117" i="24"/>
  <c r="AU119" i="24"/>
  <c r="AU121" i="24"/>
  <c r="AU123" i="24"/>
  <c r="AU91" i="24"/>
  <c r="AU59" i="24"/>
  <c r="AU61" i="24"/>
  <c r="AU63" i="24"/>
  <c r="AU65" i="24"/>
  <c r="AU67" i="24"/>
  <c r="AU69" i="24"/>
  <c r="AU71" i="24"/>
  <c r="AU73" i="24"/>
  <c r="AU75" i="24"/>
  <c r="AU77" i="24"/>
  <c r="AU79" i="24"/>
  <c r="AU81" i="24"/>
  <c r="AU83" i="24"/>
  <c r="AU85" i="24"/>
  <c r="AU87" i="24"/>
  <c r="AU89" i="24"/>
  <c r="AU57" i="24"/>
  <c r="AU25" i="24"/>
  <c r="AU27" i="24"/>
  <c r="AU29" i="24"/>
  <c r="AU31" i="24"/>
  <c r="AU33" i="24"/>
  <c r="AU35" i="24"/>
  <c r="AU37" i="24"/>
  <c r="AU39" i="24"/>
  <c r="AU41" i="24"/>
  <c r="AU43" i="24"/>
  <c r="AU45" i="24"/>
  <c r="AU47" i="24"/>
  <c r="AU49" i="24"/>
  <c r="AU51" i="24"/>
  <c r="AU53" i="24"/>
  <c r="AU55" i="24"/>
  <c r="AU23" i="24"/>
  <c r="AQ413" i="24"/>
  <c r="AR413" i="24"/>
  <c r="AQ415" i="24"/>
  <c r="AR415" i="24"/>
  <c r="AQ417" i="24"/>
  <c r="AR417" i="24"/>
  <c r="AQ419" i="24"/>
  <c r="AR419" i="24"/>
  <c r="AQ421" i="24"/>
  <c r="AR421" i="24"/>
  <c r="AQ423" i="24"/>
  <c r="AR423" i="24"/>
  <c r="L429" i="24"/>
  <c r="V429" i="24"/>
  <c r="H31" i="26" s="1"/>
  <c r="S429" i="24"/>
  <c r="H30" i="26" s="1"/>
  <c r="Q429" i="24"/>
  <c r="D33" i="26" s="1"/>
  <c r="O429" i="24"/>
  <c r="D32" i="26" s="1"/>
  <c r="M429" i="24"/>
  <c r="D31" i="26" s="1"/>
  <c r="AQ39" i="24"/>
  <c r="AR425" i="24"/>
  <c r="AQ425" i="24"/>
  <c r="AR411" i="24"/>
  <c r="AQ411" i="24"/>
  <c r="AR409" i="24"/>
  <c r="AQ409" i="24"/>
  <c r="AR407" i="24"/>
  <c r="AQ407" i="24"/>
  <c r="AR405" i="24"/>
  <c r="AQ405" i="24"/>
  <c r="AR403" i="24"/>
  <c r="AQ403" i="24"/>
  <c r="AR401" i="24"/>
  <c r="AQ401" i="24"/>
  <c r="AR399" i="24"/>
  <c r="AQ399" i="24"/>
  <c r="AR397" i="24"/>
  <c r="AQ397" i="24"/>
  <c r="AR395" i="24"/>
  <c r="AQ395" i="24"/>
  <c r="AR393" i="24"/>
  <c r="AQ393" i="24"/>
  <c r="AR391" i="24"/>
  <c r="AQ391" i="24"/>
  <c r="AR389" i="24"/>
  <c r="AQ389" i="24"/>
  <c r="AR387" i="24"/>
  <c r="AQ387" i="24"/>
  <c r="AR385" i="24"/>
  <c r="AQ385" i="24"/>
  <c r="AR383" i="24"/>
  <c r="AQ383" i="24"/>
  <c r="AR381" i="24"/>
  <c r="AQ381" i="24"/>
  <c r="AR379" i="24"/>
  <c r="AQ379" i="24"/>
  <c r="AR377" i="24"/>
  <c r="AQ377" i="24"/>
  <c r="AR375" i="24"/>
  <c r="AQ375" i="24"/>
  <c r="AR373" i="24"/>
  <c r="AQ373" i="24"/>
  <c r="AR371" i="24"/>
  <c r="AQ371" i="24"/>
  <c r="AR369" i="24"/>
  <c r="AQ369" i="24"/>
  <c r="AR367" i="24"/>
  <c r="AQ367" i="24"/>
  <c r="AR365" i="24"/>
  <c r="AQ365" i="24"/>
  <c r="AR363" i="24"/>
  <c r="AQ363" i="24"/>
  <c r="AR361" i="24"/>
  <c r="AQ361" i="24"/>
  <c r="AR359" i="24"/>
  <c r="AQ359" i="24"/>
  <c r="AR357" i="24"/>
  <c r="AQ357" i="24"/>
  <c r="AR355" i="24"/>
  <c r="AQ355" i="24"/>
  <c r="AR353" i="24"/>
  <c r="AQ353" i="24"/>
  <c r="AR351" i="24"/>
  <c r="AQ351" i="24"/>
  <c r="AR349" i="24"/>
  <c r="AQ349" i="24"/>
  <c r="AR347" i="24"/>
  <c r="AQ347" i="24"/>
  <c r="AR345" i="24"/>
  <c r="AQ345" i="24"/>
  <c r="AR343" i="24"/>
  <c r="AQ343" i="24"/>
  <c r="AR341" i="24"/>
  <c r="AQ341" i="24"/>
  <c r="AR339" i="24"/>
  <c r="AQ339" i="24"/>
  <c r="AR337" i="24"/>
  <c r="AQ337" i="24"/>
  <c r="AR335" i="24"/>
  <c r="AQ335" i="24"/>
  <c r="AR333" i="24"/>
  <c r="AQ333" i="24"/>
  <c r="AR331" i="24"/>
  <c r="AQ331" i="24"/>
  <c r="AR329" i="24"/>
  <c r="AQ329" i="24"/>
  <c r="AR327" i="24"/>
  <c r="AQ327" i="24"/>
  <c r="AR325" i="24"/>
  <c r="AQ325" i="24"/>
  <c r="AR323" i="24"/>
  <c r="AQ323" i="24"/>
  <c r="AR321" i="24"/>
  <c r="AQ321" i="24"/>
  <c r="AR319" i="24"/>
  <c r="AQ319" i="24"/>
  <c r="AR317" i="24"/>
  <c r="AQ317" i="24"/>
  <c r="AR315" i="24"/>
  <c r="AQ315" i="24"/>
  <c r="AR313" i="24"/>
  <c r="AQ313" i="24"/>
  <c r="AR311" i="24"/>
  <c r="AQ311" i="24"/>
  <c r="AR309" i="24"/>
  <c r="AQ309" i="24"/>
  <c r="AR307" i="24"/>
  <c r="AQ307" i="24"/>
  <c r="AR305" i="24"/>
  <c r="AQ305" i="24"/>
  <c r="AR303" i="24"/>
  <c r="AQ303" i="24"/>
  <c r="AR301" i="24"/>
  <c r="AQ301" i="24"/>
  <c r="AR299" i="24"/>
  <c r="AQ299" i="24"/>
  <c r="AR297" i="24"/>
  <c r="AQ297" i="24"/>
  <c r="AR295" i="24"/>
  <c r="AQ295" i="24"/>
  <c r="AR293" i="24"/>
  <c r="AQ293" i="24"/>
  <c r="AR291" i="24"/>
  <c r="AQ291" i="24"/>
  <c r="AR289" i="24"/>
  <c r="AQ289" i="24"/>
  <c r="AR287" i="24"/>
  <c r="AQ287" i="24"/>
  <c r="AR285" i="24"/>
  <c r="AQ285" i="24"/>
  <c r="AR283" i="24"/>
  <c r="AQ283" i="24"/>
  <c r="AR281" i="24"/>
  <c r="AQ281" i="24"/>
  <c r="AR279" i="24"/>
  <c r="AQ279" i="24"/>
  <c r="AR277" i="24"/>
  <c r="AQ277" i="24"/>
  <c r="AR275" i="24"/>
  <c r="AQ275" i="24"/>
  <c r="AR273" i="24"/>
  <c r="AQ273" i="24"/>
  <c r="AR271" i="24"/>
  <c r="AQ271" i="24"/>
  <c r="AR269" i="24"/>
  <c r="AQ269" i="24"/>
  <c r="AR267" i="24"/>
  <c r="AQ267" i="24"/>
  <c r="AR265" i="24"/>
  <c r="AQ265" i="24"/>
  <c r="AR263" i="24"/>
  <c r="AQ263" i="24"/>
  <c r="AR261" i="24"/>
  <c r="AQ261" i="24"/>
  <c r="AR259" i="24"/>
  <c r="AQ259" i="24"/>
  <c r="AR257" i="24"/>
  <c r="AQ257" i="24"/>
  <c r="AR255" i="24"/>
  <c r="AQ255" i="24"/>
  <c r="AR253" i="24"/>
  <c r="AQ253" i="24"/>
  <c r="AR251" i="24"/>
  <c r="AQ251" i="24"/>
  <c r="AR249" i="24"/>
  <c r="AQ249" i="24"/>
  <c r="AR247" i="24"/>
  <c r="AQ247" i="24"/>
  <c r="AR245" i="24"/>
  <c r="AQ245" i="24"/>
  <c r="AR243" i="24"/>
  <c r="AQ243" i="24"/>
  <c r="AR241" i="24"/>
  <c r="AQ241" i="24"/>
  <c r="AR239" i="24"/>
  <c r="AQ239" i="24"/>
  <c r="AR237" i="24"/>
  <c r="AQ237" i="24"/>
  <c r="AR235" i="24"/>
  <c r="AQ235" i="24"/>
  <c r="AR233" i="24"/>
  <c r="AQ233" i="24"/>
  <c r="AR231" i="24"/>
  <c r="AQ231" i="24"/>
  <c r="AR229" i="24"/>
  <c r="AQ229" i="24"/>
  <c r="AR227" i="24"/>
  <c r="AQ227" i="24"/>
  <c r="AR225" i="24"/>
  <c r="AQ225" i="24"/>
  <c r="AR223" i="24"/>
  <c r="AQ223" i="24"/>
  <c r="AR221" i="24"/>
  <c r="AQ221" i="24"/>
  <c r="AR219" i="24"/>
  <c r="AQ219" i="24"/>
  <c r="AR217" i="24"/>
  <c r="AQ217" i="24"/>
  <c r="AR215" i="24"/>
  <c r="AQ215" i="24"/>
  <c r="AR213" i="24"/>
  <c r="AQ213" i="24"/>
  <c r="AR211" i="24"/>
  <c r="AQ211" i="24"/>
  <c r="AR209" i="24"/>
  <c r="AQ209" i="24"/>
  <c r="AR207" i="24"/>
  <c r="AQ207" i="24"/>
  <c r="AR205" i="24"/>
  <c r="AQ205" i="24"/>
  <c r="AR203" i="24"/>
  <c r="AQ203" i="24"/>
  <c r="AR201" i="24"/>
  <c r="AQ201" i="24"/>
  <c r="AR199" i="24"/>
  <c r="AQ199" i="24"/>
  <c r="AR197" i="24"/>
  <c r="AQ197" i="24"/>
  <c r="AR195" i="24"/>
  <c r="AQ195" i="24"/>
  <c r="AR193" i="24"/>
  <c r="AQ193" i="24"/>
  <c r="AR191" i="24"/>
  <c r="AQ191" i="24"/>
  <c r="AR189" i="24"/>
  <c r="AQ189" i="24"/>
  <c r="AR187" i="24"/>
  <c r="AQ187" i="24"/>
  <c r="AR185" i="24"/>
  <c r="AQ185" i="24"/>
  <c r="AR183" i="24"/>
  <c r="AQ183" i="24"/>
  <c r="AR181" i="24"/>
  <c r="AQ181" i="24"/>
  <c r="AR179" i="24"/>
  <c r="AQ179" i="24"/>
  <c r="AR177" i="24"/>
  <c r="AQ177" i="24"/>
  <c r="AR175" i="24"/>
  <c r="AQ175" i="24"/>
  <c r="AR173" i="24"/>
  <c r="AQ173" i="24"/>
  <c r="AR171" i="24"/>
  <c r="AQ171" i="24"/>
  <c r="AR169" i="24"/>
  <c r="AQ169" i="24"/>
  <c r="AR167" i="24"/>
  <c r="AQ167" i="24"/>
  <c r="AR165" i="24"/>
  <c r="AQ165" i="24"/>
  <c r="AR163" i="24"/>
  <c r="AQ163" i="24"/>
  <c r="AR161" i="24"/>
  <c r="AQ161" i="24"/>
  <c r="AR159" i="24"/>
  <c r="AQ159" i="24"/>
  <c r="AR157" i="24"/>
  <c r="AQ157" i="24"/>
  <c r="AR155" i="24"/>
  <c r="AQ155" i="24"/>
  <c r="AR153" i="24"/>
  <c r="AQ153" i="24"/>
  <c r="AR151" i="24"/>
  <c r="AQ151" i="24"/>
  <c r="AR149" i="24"/>
  <c r="AQ149" i="24"/>
  <c r="AR147" i="24"/>
  <c r="AQ147" i="24"/>
  <c r="AR145" i="24"/>
  <c r="AQ145" i="24"/>
  <c r="AR143" i="24"/>
  <c r="AQ143" i="24"/>
  <c r="AR141" i="24"/>
  <c r="AQ141" i="24"/>
  <c r="AR139" i="24"/>
  <c r="AQ139" i="24"/>
  <c r="AR137" i="24"/>
  <c r="AQ137" i="24"/>
  <c r="AR135" i="24"/>
  <c r="AQ135" i="24"/>
  <c r="AR133" i="24"/>
  <c r="AQ133" i="24"/>
  <c r="AR131" i="24"/>
  <c r="AQ131" i="24"/>
  <c r="AR129" i="24"/>
  <c r="AQ129" i="24"/>
  <c r="AR127" i="24"/>
  <c r="AQ127" i="24"/>
  <c r="AR125" i="24"/>
  <c r="AQ125" i="24"/>
  <c r="AR123" i="24"/>
  <c r="AQ123" i="24"/>
  <c r="AR121" i="24"/>
  <c r="AQ121" i="24"/>
  <c r="AR119" i="24"/>
  <c r="AQ119" i="24"/>
  <c r="AR117" i="24"/>
  <c r="AQ117" i="24"/>
  <c r="AR115" i="24"/>
  <c r="AQ115" i="24"/>
  <c r="AR113" i="24"/>
  <c r="AQ113" i="24"/>
  <c r="AR111" i="24"/>
  <c r="AQ111" i="24"/>
  <c r="AR109" i="24"/>
  <c r="AQ109" i="24"/>
  <c r="AR107" i="24"/>
  <c r="AQ107" i="24"/>
  <c r="AR105" i="24"/>
  <c r="AQ105" i="24"/>
  <c r="AR103" i="24"/>
  <c r="AQ103" i="24"/>
  <c r="AR101" i="24"/>
  <c r="AQ101" i="24"/>
  <c r="AR99" i="24"/>
  <c r="AQ99" i="24"/>
  <c r="AR97" i="24"/>
  <c r="AQ97" i="24"/>
  <c r="AR95" i="24"/>
  <c r="AQ95" i="24"/>
  <c r="AR93" i="24"/>
  <c r="AQ93" i="24"/>
  <c r="AR91" i="24"/>
  <c r="AQ91" i="24"/>
  <c r="AR89" i="24"/>
  <c r="AQ89" i="24"/>
  <c r="AR87" i="24"/>
  <c r="AQ87" i="24"/>
  <c r="AR85" i="24"/>
  <c r="AQ85" i="24"/>
  <c r="AR83" i="24"/>
  <c r="AQ83" i="24"/>
  <c r="AR81" i="24"/>
  <c r="AQ81" i="24"/>
  <c r="AR79" i="24"/>
  <c r="AQ79" i="24"/>
  <c r="AR77" i="24"/>
  <c r="AQ77" i="24"/>
  <c r="AR75" i="24"/>
  <c r="AQ75" i="24"/>
  <c r="AR73" i="24"/>
  <c r="AQ73" i="24"/>
  <c r="AR71" i="24"/>
  <c r="AQ71" i="24"/>
  <c r="AR69" i="24"/>
  <c r="AQ69" i="24"/>
  <c r="AR67" i="24"/>
  <c r="AQ67" i="24"/>
  <c r="AR65" i="24"/>
  <c r="AQ65" i="24"/>
  <c r="AR63" i="24"/>
  <c r="AQ63" i="24"/>
  <c r="AR61" i="24"/>
  <c r="AQ61" i="24"/>
  <c r="AR59" i="24"/>
  <c r="AQ59" i="24"/>
  <c r="AR57" i="24"/>
  <c r="AQ57" i="24"/>
  <c r="AR55" i="24"/>
  <c r="AQ55" i="24"/>
  <c r="AR53" i="24"/>
  <c r="AQ53" i="24"/>
  <c r="AR51" i="24"/>
  <c r="AQ51" i="24"/>
  <c r="AR49" i="24"/>
  <c r="AQ49" i="24"/>
  <c r="AR47" i="24"/>
  <c r="AQ47" i="24"/>
  <c r="AR45" i="24"/>
  <c r="AQ45" i="24"/>
  <c r="AR43" i="24"/>
  <c r="AQ43" i="24"/>
  <c r="AR41" i="24"/>
  <c r="AQ41" i="24"/>
  <c r="AR39" i="24"/>
  <c r="J429" i="24"/>
  <c r="P5" i="24"/>
  <c r="P4" i="24"/>
  <c r="P3" i="24"/>
  <c r="P2" i="24"/>
  <c r="G5" i="24"/>
  <c r="G4" i="24"/>
  <c r="G3" i="24"/>
  <c r="G2" i="24"/>
  <c r="AR23" i="24"/>
  <c r="AR25" i="24"/>
  <c r="AR27" i="24"/>
  <c r="AR29" i="24"/>
  <c r="AR31" i="24"/>
  <c r="AR33" i="24"/>
  <c r="AR35" i="24"/>
  <c r="AR37" i="24"/>
  <c r="AQ23" i="24"/>
  <c r="AQ25" i="24"/>
  <c r="AQ27" i="24"/>
  <c r="AQ29" i="24"/>
  <c r="AQ31" i="24"/>
  <c r="AQ33" i="24"/>
  <c r="AQ35" i="24"/>
  <c r="AQ37" i="24"/>
  <c r="X4" i="24"/>
  <c r="V2" i="24"/>
  <c r="H24" i="26"/>
  <c r="B24" i="26"/>
  <c r="AT21" i="24" l="1"/>
  <c r="J27" i="26" s="1"/>
  <c r="D30" i="26"/>
  <c r="D35" i="26" s="1"/>
  <c r="AS21" i="24"/>
  <c r="J26" i="26" s="1"/>
  <c r="J28" i="26" s="1"/>
  <c r="AU21" i="24"/>
  <c r="AO4" i="24" s="1"/>
</calcChain>
</file>

<file path=xl/comments1.xml><?xml version="1.0" encoding="utf-8"?>
<comments xmlns="http://schemas.openxmlformats.org/spreadsheetml/2006/main">
  <authors>
    <author>slecouls</author>
  </authors>
  <commentList>
    <comment ref="D11" authorId="0">
      <text>
        <r>
          <rPr>
            <sz val="8"/>
            <color indexed="81"/>
            <rFont val="Tahoma"/>
            <family val="2"/>
          </rPr>
          <t>Nom, Prénom du patron</t>
        </r>
        <r>
          <rPr>
            <sz val="8"/>
            <color indexed="81"/>
            <rFont val="Tahoma"/>
            <family val="2"/>
          </rPr>
          <t xml:space="preserve">
</t>
        </r>
      </text>
    </comment>
    <comment ref="D12" authorId="0">
      <text>
        <r>
          <rPr>
            <sz val="8"/>
            <color indexed="81"/>
            <rFont val="Tahoma"/>
            <family val="2"/>
          </rPr>
          <t>Numéro de la marée</t>
        </r>
      </text>
    </comment>
    <comment ref="F14" authorId="0">
      <text>
        <r>
          <rPr>
            <sz val="8"/>
            <color indexed="81"/>
            <rFont val="Tahoma"/>
            <family val="2"/>
          </rPr>
          <t xml:space="preserve">Port de départ
</t>
        </r>
      </text>
    </comment>
    <comment ref="F15" authorId="0">
      <text>
        <r>
          <rPr>
            <sz val="8"/>
            <color indexed="81"/>
            <rFont val="Tahoma"/>
            <family val="2"/>
          </rPr>
          <t xml:space="preserve">Date du départ (jj/mm/aa)
</t>
        </r>
      </text>
    </comment>
    <comment ref="F16" authorId="0">
      <text>
        <r>
          <rPr>
            <sz val="8"/>
            <color indexed="81"/>
            <rFont val="Tahoma"/>
            <family val="2"/>
          </rPr>
          <t>heure du départ (hh:mm)</t>
        </r>
      </text>
    </comment>
    <comment ref="F17" authorId="0">
      <text>
        <r>
          <rPr>
            <sz val="8"/>
            <color indexed="81"/>
            <rFont val="Tahoma"/>
            <family val="2"/>
          </rPr>
          <t xml:space="preserve">Loch du départ
</t>
        </r>
      </text>
    </comment>
    <comment ref="F19" authorId="0">
      <text>
        <r>
          <rPr>
            <sz val="8"/>
            <color indexed="81"/>
            <rFont val="Tahoma"/>
            <family val="2"/>
          </rPr>
          <t>Port d'arrivée</t>
        </r>
      </text>
    </comment>
    <comment ref="F20" authorId="0">
      <text>
        <r>
          <rPr>
            <sz val="8"/>
            <color indexed="81"/>
            <rFont val="Tahoma"/>
            <family val="2"/>
          </rPr>
          <t>Date d'arrivée (jj/mm/aa)</t>
        </r>
      </text>
    </comment>
    <comment ref="F21" authorId="0">
      <text>
        <r>
          <rPr>
            <sz val="8"/>
            <color indexed="81"/>
            <rFont val="Tahoma"/>
            <family val="2"/>
          </rPr>
          <t>Heure d'arrivée (hh:mm)</t>
        </r>
        <r>
          <rPr>
            <sz val="8"/>
            <color indexed="81"/>
            <rFont val="Tahoma"/>
            <family val="2"/>
          </rPr>
          <t xml:space="preserve">
</t>
        </r>
      </text>
    </comment>
    <comment ref="F22" authorId="0">
      <text>
        <r>
          <rPr>
            <sz val="8"/>
            <color indexed="81"/>
            <rFont val="Tahoma"/>
            <family val="2"/>
          </rPr>
          <t>Loch d'arrivée</t>
        </r>
      </text>
    </comment>
    <comment ref="B24" authorId="0">
      <text>
        <r>
          <rPr>
            <sz val="8"/>
            <color indexed="81"/>
            <rFont val="Tahoma"/>
            <family val="2"/>
          </rPr>
          <t>Nombre de jours de mer pendant la marée</t>
        </r>
      </text>
    </comment>
  </commentList>
</comments>
</file>

<file path=xl/sharedStrings.xml><?xml version="1.0" encoding="utf-8"?>
<sst xmlns="http://schemas.openxmlformats.org/spreadsheetml/2006/main" count="466" uniqueCount="271">
  <si>
    <t>DEPART / SALIDA / DEPARTURE :</t>
  </si>
  <si>
    <t>PORT / PUERTO / PORT</t>
  </si>
  <si>
    <t>DATE / FECHA / DATE</t>
  </si>
  <si>
    <t>HEURE / HORA / HOUR</t>
  </si>
  <si>
    <t>LOCH / CORREDERA / LOCH</t>
  </si>
  <si>
    <t>ARRIVEE / LLEGADA / ARRIVAL</t>
  </si>
  <si>
    <t>NAVIRE / BARCO / VESSEL</t>
  </si>
  <si>
    <t>PATRON / PATRON / MASTER</t>
  </si>
  <si>
    <t>DATE</t>
  </si>
  <si>
    <t>CALEE</t>
  </si>
  <si>
    <t>LANCE</t>
  </si>
  <si>
    <t>SET</t>
  </si>
  <si>
    <t>Portant / Positivo / Successful</t>
  </si>
  <si>
    <t>Nul / Nulo / Nil</t>
  </si>
  <si>
    <t>ALBACORE</t>
  </si>
  <si>
    <t>RABIL</t>
  </si>
  <si>
    <t>YELLOWFIN</t>
  </si>
  <si>
    <t>Taille</t>
  </si>
  <si>
    <t>Tailla</t>
  </si>
  <si>
    <t>Size</t>
  </si>
  <si>
    <t>Capture</t>
  </si>
  <si>
    <t>Captura</t>
  </si>
  <si>
    <t>Catch</t>
  </si>
  <si>
    <t>LISTAO</t>
  </si>
  <si>
    <t>LISTADO</t>
  </si>
  <si>
    <t>SKIPJACK</t>
  </si>
  <si>
    <t>PATUDO</t>
  </si>
  <si>
    <t>BIGEYE</t>
  </si>
  <si>
    <t>Nom</t>
  </si>
  <si>
    <t>Nombre</t>
  </si>
  <si>
    <t>Name</t>
  </si>
  <si>
    <t>AUTRE ESPECE</t>
  </si>
  <si>
    <t>Préciser le / les nom(s)</t>
  </si>
  <si>
    <t>dar el / los nombre(s)</t>
  </si>
  <si>
    <t>OTHER SPECIES</t>
  </si>
  <si>
    <t>give name(s)</t>
  </si>
  <si>
    <t>REJETS</t>
  </si>
  <si>
    <t>DESCARTES</t>
  </si>
  <si>
    <t>DISCARDS</t>
  </si>
  <si>
    <t>Banc libre/banco libre/Free school</t>
  </si>
  <si>
    <t>Balise / Baliza / Beacon</t>
  </si>
  <si>
    <t>Baleine / Ballena / Wale</t>
  </si>
  <si>
    <t>T° Mer / Mar / Sea</t>
  </si>
  <si>
    <t>COMMENTAIRES</t>
  </si>
  <si>
    <t>ASSOCIACION</t>
  </si>
  <si>
    <t>ASSOCIATION</t>
  </si>
  <si>
    <t xml:space="preserve">FECHA </t>
  </si>
  <si>
    <t>Direction / Direccion / Direction                                      Degrés / Grados / Degree</t>
  </si>
  <si>
    <t>Nomb.</t>
  </si>
  <si>
    <t>Bateau d'assistance 
Barco de appoyo / Supply</t>
  </si>
  <si>
    <t>Requin Baleine 
Tiburon Ballena / Shark Wale</t>
  </si>
  <si>
    <t>Vitesse / Velocidad / Speed
Noeuds / Nudos / Knots</t>
  </si>
  <si>
    <t>CAPTURE ESTIMEE (en tonnes)</t>
  </si>
  <si>
    <t>ESTIMATION DE LA CAPTURA (en toneladas)</t>
  </si>
  <si>
    <t>ESTIMATED CATCH (metric tons)</t>
  </si>
  <si>
    <t>Numéro</t>
  </si>
  <si>
    <t>Balise</t>
  </si>
  <si>
    <t>ZEE</t>
  </si>
  <si>
    <t>VISITE SANS PECHE</t>
  </si>
  <si>
    <t>Buoy</t>
  </si>
  <si>
    <t>Type :</t>
  </si>
  <si>
    <t>DCP</t>
  </si>
  <si>
    <t>EEZ</t>
  </si>
  <si>
    <t>Heure / Hora / Time TU</t>
  </si>
  <si>
    <t>Une calée par ligne / Une ligne par DCP rencontré (visite / pêche / mise à l'eau, etc)</t>
  </si>
  <si>
    <r>
      <t xml:space="preserve">POSICION </t>
    </r>
    <r>
      <rPr>
        <sz val="11"/>
        <rFont val="Calibri"/>
        <family val="2"/>
      </rPr>
      <t xml:space="preserve">                                                   </t>
    </r>
    <r>
      <rPr>
        <sz val="8"/>
        <rFont val="Calibri"/>
        <family val="2"/>
      </rPr>
      <t xml:space="preserve"> (cada lance o mediadia)</t>
    </r>
  </si>
  <si>
    <t>Préciser Noms</t>
  </si>
  <si>
    <t>M3I</t>
  </si>
  <si>
    <t>M4I</t>
  </si>
  <si>
    <r>
      <t xml:space="preserve">Epave / Objeto / Log
</t>
    </r>
    <r>
      <rPr>
        <b/>
        <sz val="8"/>
        <rFont val="Calibri"/>
        <family val="2"/>
      </rPr>
      <t>N</t>
    </r>
    <r>
      <rPr>
        <sz val="8"/>
        <rFont val="Calibri"/>
        <family val="2"/>
      </rPr>
      <t xml:space="preserve"> (naturelle/natural)  </t>
    </r>
    <r>
      <rPr>
        <b/>
        <sz val="8"/>
        <rFont val="Calibri"/>
        <family val="2"/>
      </rPr>
      <t>A</t>
    </r>
    <r>
      <rPr>
        <sz val="8"/>
        <rFont val="Calibri"/>
        <family val="2"/>
      </rPr>
      <t xml:space="preserve"> (artificielle/artificial)</t>
    </r>
  </si>
  <si>
    <t xml:space="preserve">Navire           </t>
  </si>
  <si>
    <t>:</t>
  </si>
  <si>
    <t>Pavillon</t>
  </si>
  <si>
    <t>Numéro d'immatriculation</t>
  </si>
  <si>
    <t>Port d'immatriculation</t>
  </si>
  <si>
    <t>Signal d'appel international</t>
  </si>
  <si>
    <t>Numéro OMI</t>
  </si>
  <si>
    <t>Numéro CFR</t>
  </si>
  <si>
    <t>Patron          :</t>
  </si>
  <si>
    <t>Marée          :</t>
  </si>
  <si>
    <t>Départ       -</t>
  </si>
  <si>
    <t>Port</t>
  </si>
  <si>
    <t>Date</t>
  </si>
  <si>
    <t>Heure</t>
  </si>
  <si>
    <t>Loch</t>
  </si>
  <si>
    <t>Arrivée       -</t>
  </si>
  <si>
    <t>Jours de mer pendant la marée.</t>
  </si>
  <si>
    <t>milles parcourus</t>
  </si>
  <si>
    <t xml:space="preserve">Nombre de coups de filets dans la marée </t>
  </si>
  <si>
    <t xml:space="preserve">   Portants </t>
  </si>
  <si>
    <t xml:space="preserve">   Nuls </t>
  </si>
  <si>
    <t xml:space="preserve">   Total </t>
  </si>
  <si>
    <t>Albacore</t>
  </si>
  <si>
    <t>Listao</t>
  </si>
  <si>
    <t>Patudo</t>
  </si>
  <si>
    <t>Germon</t>
  </si>
  <si>
    <t>Total</t>
  </si>
  <si>
    <t>MAREE</t>
  </si>
  <si>
    <t>Boyas</t>
  </si>
  <si>
    <t>COMMENTARIOS</t>
  </si>
  <si>
    <t>COMMENTS</t>
  </si>
  <si>
    <t>FAD</t>
  </si>
  <si>
    <t>Problèmes divers
Prise accessoire
Taille du banc 
Autres associations
Autres remarques</t>
  </si>
  <si>
    <r>
      <t>POSITION</t>
    </r>
    <r>
      <rPr>
        <sz val="11"/>
        <rFont val="Calibri"/>
        <family val="2"/>
      </rPr>
      <t xml:space="preserve">                                                    </t>
    </r>
    <r>
      <rPr>
        <sz val="8"/>
        <rFont val="Calibri"/>
        <family val="2"/>
      </rPr>
      <t xml:space="preserve"> (chaque calée 
ou à midi)</t>
    </r>
  </si>
  <si>
    <r>
      <t xml:space="preserve">POSITION </t>
    </r>
    <r>
      <rPr>
        <sz val="11"/>
        <rFont val="Calibri"/>
        <family val="2"/>
      </rPr>
      <t xml:space="preserve">                                                     </t>
    </r>
    <r>
      <rPr>
        <sz val="8"/>
        <rFont val="Calibri"/>
        <family val="2"/>
      </rPr>
      <t>(each set 
or midday)</t>
    </r>
  </si>
  <si>
    <t>x</t>
  </si>
  <si>
    <t>X</t>
  </si>
  <si>
    <t>A</t>
  </si>
  <si>
    <t>N</t>
  </si>
  <si>
    <t>Coche</t>
  </si>
  <si>
    <t>Type DCP</t>
  </si>
  <si>
    <t>Type bouées</t>
  </si>
  <si>
    <t>Action DCP</t>
  </si>
  <si>
    <t>Eaux internationales</t>
  </si>
  <si>
    <t>Angola</t>
  </si>
  <si>
    <t>Seychelles</t>
  </si>
  <si>
    <t>Cap Vert</t>
  </si>
  <si>
    <t>Comores</t>
  </si>
  <si>
    <t>Congo Brazzaville</t>
  </si>
  <si>
    <t>Iles Eparses</t>
  </si>
  <si>
    <t>Côte d'Ivoire</t>
  </si>
  <si>
    <t>Ile Maurice</t>
  </si>
  <si>
    <t>Gabon</t>
  </si>
  <si>
    <t>Kenya</t>
  </si>
  <si>
    <t>Ghana</t>
  </si>
  <si>
    <t>Guinée Bissau</t>
  </si>
  <si>
    <t>Madagascar</t>
  </si>
  <si>
    <t>Guinée Equatoriale</t>
  </si>
  <si>
    <t>Maldives</t>
  </si>
  <si>
    <t>Libéria</t>
  </si>
  <si>
    <t>Mayotte</t>
  </si>
  <si>
    <t>Mauritanie</t>
  </si>
  <si>
    <t>Mozambique</t>
  </si>
  <si>
    <t>Tanzanie</t>
  </si>
  <si>
    <t>Sao Tome e Principe</t>
  </si>
  <si>
    <t>Sénégal</t>
  </si>
  <si>
    <t>Chagos</t>
  </si>
  <si>
    <t>Sierra Leone</t>
  </si>
  <si>
    <t>Somalie</t>
  </si>
  <si>
    <t>Yémen</t>
  </si>
  <si>
    <t>Bénin</t>
  </si>
  <si>
    <t>Cameroun</t>
  </si>
  <si>
    <t>Gambie</t>
  </si>
  <si>
    <t>Nigéria</t>
  </si>
  <si>
    <t>Togo</t>
  </si>
  <si>
    <t>Zaïre</t>
  </si>
  <si>
    <t>Guinée Conakry</t>
  </si>
  <si>
    <t>Namibie</t>
  </si>
  <si>
    <t>Tromelin</t>
  </si>
  <si>
    <t>Glorieuses</t>
  </si>
  <si>
    <t>Oman</t>
  </si>
  <si>
    <t>Indonésie</t>
  </si>
  <si>
    <t>Maurice</t>
  </si>
  <si>
    <t>La Réunion</t>
  </si>
  <si>
    <t>Liste ZEE</t>
  </si>
  <si>
    <t>AUTRES / OTHERS</t>
  </si>
  <si>
    <t>REJETS / DISCARDS</t>
  </si>
  <si>
    <t>portant</t>
  </si>
  <si>
    <t>nul</t>
  </si>
  <si>
    <t>total</t>
  </si>
  <si>
    <t>GERMON</t>
  </si>
  <si>
    <t>ALBACORA</t>
  </si>
  <si>
    <t>ALB</t>
  </si>
  <si>
    <t>TOTAL</t>
  </si>
  <si>
    <t>MISE A L'EAU DCP ECO</t>
  </si>
  <si>
    <t>CRÉER UNE LIGNE PAR EVENNEMENT SUR DCP NATUREL OU ARTIFICIEL</t>
  </si>
  <si>
    <t>VISITE AVEC PECHE</t>
  </si>
  <si>
    <t>RETRAIT</t>
  </si>
  <si>
    <t xml:space="preserve">CHANGEMENT DE BALISE </t>
  </si>
  <si>
    <t>CHANGEMENT DE  BALISE</t>
  </si>
  <si>
    <t>PERTE / FIN TRANSMISSION BALISE</t>
  </si>
  <si>
    <t>BET</t>
  </si>
  <si>
    <t>SKJ</t>
  </si>
  <si>
    <t>YFT+10</t>
  </si>
  <si>
    <t>YFT-10</t>
  </si>
  <si>
    <r>
      <t>YFT+1</t>
    </r>
    <r>
      <rPr>
        <sz val="8"/>
        <rFont val="Calibri"/>
        <family val="2"/>
      </rPr>
      <t>0</t>
    </r>
  </si>
  <si>
    <t>Autres</t>
  </si>
  <si>
    <t>Rejets</t>
  </si>
  <si>
    <t>FEUILLE
HOJA 
SHEET</t>
  </si>
  <si>
    <t>page</t>
  </si>
  <si>
    <t>VENT</t>
  </si>
  <si>
    <t>WIND</t>
  </si>
  <si>
    <t>VIENTO</t>
  </si>
  <si>
    <t>NOM DE 
LA ZEE
(hors zee indiquer eaux internatio
nales)</t>
  </si>
  <si>
    <t>MSI</t>
  </si>
  <si>
    <t>mahé</t>
  </si>
  <si>
    <t>dolomieu</t>
  </si>
  <si>
    <t>français</t>
  </si>
  <si>
    <t>la Réunion</t>
  </si>
  <si>
    <t>FIDG</t>
  </si>
  <si>
    <t>MALEJAC SEBASTIEN</t>
  </si>
  <si>
    <t>M16-06 A</t>
  </si>
  <si>
    <t>MAHE</t>
  </si>
  <si>
    <t>SORTIE Mahé</t>
  </si>
  <si>
    <t xml:space="preserve">transfert </t>
  </si>
  <si>
    <t>2°08's</t>
  </si>
  <si>
    <t>49°03'E</t>
  </si>
  <si>
    <t>4)00'S</t>
  </si>
  <si>
    <t>52°53'E</t>
  </si>
  <si>
    <t>ras</t>
  </si>
  <si>
    <t>45°28'E</t>
  </si>
  <si>
    <t>5°08'S</t>
  </si>
  <si>
    <t>6°05'S</t>
  </si>
  <si>
    <t>43°07'E</t>
  </si>
  <si>
    <t>5°20'S</t>
  </si>
  <si>
    <t>42°48'E</t>
  </si>
  <si>
    <t>1 COUP 15T</t>
  </si>
  <si>
    <t>6°32'S</t>
  </si>
  <si>
    <t>40°44'E</t>
  </si>
  <si>
    <t>1 coup 38T</t>
  </si>
  <si>
    <t>1 coup 58T</t>
  </si>
  <si>
    <t>RAS</t>
  </si>
  <si>
    <t>5°34'S</t>
  </si>
  <si>
    <t>40°41'E</t>
  </si>
  <si>
    <t>4°21'S</t>
  </si>
  <si>
    <t>43°51'E</t>
  </si>
  <si>
    <t>3°18'S</t>
  </si>
  <si>
    <t>44°41'E</t>
  </si>
  <si>
    <t>6°36'S</t>
  </si>
  <si>
    <t>43°49'E</t>
  </si>
  <si>
    <t>1 COUP 5T</t>
  </si>
  <si>
    <t>9°25's</t>
  </si>
  <si>
    <t>40°10'E</t>
  </si>
  <si>
    <t>1 coup 12t</t>
  </si>
  <si>
    <t>7°39'S</t>
  </si>
  <si>
    <t>40°48'E</t>
  </si>
  <si>
    <t>5°36'S</t>
  </si>
  <si>
    <t>43°32'E</t>
  </si>
  <si>
    <t>1 COUP 25T</t>
  </si>
  <si>
    <t>4°50'S</t>
  </si>
  <si>
    <t>45°48'E</t>
  </si>
  <si>
    <t>1 coup 65t</t>
  </si>
  <si>
    <t>4°47'S</t>
  </si>
  <si>
    <t>46°06'E</t>
  </si>
  <si>
    <t>1 coup 35t</t>
  </si>
  <si>
    <t>4°16'S</t>
  </si>
  <si>
    <t>46°17'E</t>
  </si>
  <si>
    <t>46°57'E</t>
  </si>
  <si>
    <t>2°08'S</t>
  </si>
  <si>
    <t>50°31'E</t>
  </si>
  <si>
    <t>1 COUP 40T</t>
  </si>
  <si>
    <t>46°52'E</t>
  </si>
  <si>
    <t>1°31'S</t>
  </si>
  <si>
    <t>50°57'E</t>
  </si>
  <si>
    <t>2°18'S</t>
  </si>
  <si>
    <t>50°59'E</t>
  </si>
  <si>
    <t>1 coup 20T</t>
  </si>
  <si>
    <t>1 coup 26T</t>
  </si>
  <si>
    <t>1°04'S</t>
  </si>
  <si>
    <t>52°27'E</t>
  </si>
  <si>
    <t>1 COUP 60T</t>
  </si>
  <si>
    <t>1°27'S</t>
  </si>
  <si>
    <t>52°46'E</t>
  </si>
  <si>
    <t>1 COUP 14T</t>
  </si>
  <si>
    <t>0°58'S</t>
  </si>
  <si>
    <t>51°53'E</t>
  </si>
  <si>
    <t>1°03'S</t>
  </si>
  <si>
    <t>49°34'E</t>
  </si>
  <si>
    <t>1°56'S</t>
  </si>
  <si>
    <t>45°50'E</t>
  </si>
  <si>
    <t>4°38'S</t>
  </si>
  <si>
    <t>46°28'E</t>
  </si>
  <si>
    <t>1 coup 24 T</t>
  </si>
  <si>
    <t>4°18'S</t>
  </si>
  <si>
    <t>47°20'E</t>
  </si>
  <si>
    <t>1 coup 10 T</t>
  </si>
  <si>
    <t>4°39'S</t>
  </si>
  <si>
    <t>52°00'E</t>
  </si>
  <si>
    <t>arrivée mahé 7h00</t>
  </si>
  <si>
    <t>4°36'S</t>
  </si>
  <si>
    <t>55°30'E</t>
  </si>
</sst>
</file>

<file path=xl/styles.xml><?xml version="1.0" encoding="utf-8"?>
<styleSheet xmlns="http://schemas.openxmlformats.org/spreadsheetml/2006/main" xmlns:mc="http://schemas.openxmlformats.org/markup-compatibility/2006" xmlns:x14ac="http://schemas.microsoft.com/office/spreadsheetml/2009/9/ac" mc:Ignorable="x14ac">
  <numFmts count="12">
    <numFmt numFmtId="44" formatCode="_-* #,##0.00\ &quot;€&quot;_-;\-* #,##0.00\ &quot;€&quot;_-;_-* &quot;-&quot;??\ &quot;€&quot;_-;_-@_-"/>
    <numFmt numFmtId="164" formatCode="h:mm;@"/>
    <numFmt numFmtId="165" formatCode="dd/mm/yy"/>
    <numFmt numFmtId="166" formatCode="h:mm"/>
    <numFmt numFmtId="167" formatCode="0&quot; t&quot;"/>
    <numFmt numFmtId="168" formatCode="&quot;MAREE : &quot;General"/>
    <numFmt numFmtId="169" formatCode="General&quot; kg&quot;"/>
    <numFmt numFmtId="170" formatCode="General&quot; t&quot;"/>
    <numFmt numFmtId="171" formatCode="General&quot; °&quot;\ "/>
    <numFmt numFmtId="172" formatCode="General&quot; nds&quot;\ "/>
    <numFmt numFmtId="173" formatCode="&quot;Total Feuilles/Hoja/Sheets : &quot;General"/>
    <numFmt numFmtId="174" formatCode="&quot;N° &quot;General"/>
  </numFmts>
  <fonts count="21" x14ac:knownFonts="1">
    <font>
      <sz val="10"/>
      <name val="Arial"/>
    </font>
    <font>
      <sz val="8"/>
      <name val="Arial"/>
      <family val="2"/>
    </font>
    <font>
      <sz val="11"/>
      <name val="Calibri"/>
      <family val="2"/>
    </font>
    <font>
      <sz val="8"/>
      <name val="Calibri"/>
      <family val="2"/>
    </font>
    <font>
      <b/>
      <sz val="8"/>
      <name val="Calibri"/>
      <family val="2"/>
    </font>
    <font>
      <sz val="10"/>
      <name val="Arial"/>
      <family val="2"/>
    </font>
    <font>
      <sz val="8"/>
      <color indexed="81"/>
      <name val="Tahoma"/>
      <family val="2"/>
    </font>
    <font>
      <sz val="11"/>
      <name val="Arial"/>
      <family val="2"/>
    </font>
    <font>
      <sz val="11"/>
      <name val="Calibri"/>
      <family val="2"/>
    </font>
    <font>
      <sz val="11"/>
      <color theme="1"/>
      <name val="Calibri"/>
      <family val="2"/>
      <scheme val="minor"/>
    </font>
    <font>
      <u/>
      <sz val="10"/>
      <color theme="10"/>
      <name val="Arial"/>
      <family val="2"/>
    </font>
    <font>
      <sz val="10"/>
      <name val="Calibri"/>
      <family val="2"/>
      <scheme val="minor"/>
    </font>
    <font>
      <sz val="12"/>
      <name val="Calibri"/>
      <family val="2"/>
      <scheme val="minor"/>
    </font>
    <font>
      <b/>
      <sz val="12"/>
      <name val="Calibri"/>
      <family val="2"/>
      <scheme val="minor"/>
    </font>
    <font>
      <sz val="8"/>
      <name val="Calibri"/>
      <family val="2"/>
      <scheme val="minor"/>
    </font>
    <font>
      <sz val="12"/>
      <color theme="1"/>
      <name val="Calibri"/>
      <family val="2"/>
      <scheme val="minor"/>
    </font>
    <font>
      <b/>
      <sz val="10"/>
      <name val="Calibri"/>
      <family val="2"/>
      <scheme val="minor"/>
    </font>
    <font>
      <sz val="11"/>
      <name val="Calibri"/>
      <family val="2"/>
      <scheme val="minor"/>
    </font>
    <font>
      <b/>
      <sz val="8"/>
      <name val="Calibri"/>
      <family val="2"/>
      <scheme val="minor"/>
    </font>
    <font>
      <b/>
      <sz val="11"/>
      <name val="Calibri"/>
      <family val="2"/>
      <scheme val="minor"/>
    </font>
    <font>
      <sz val="10"/>
      <color theme="1"/>
      <name val="Calibri"/>
      <family val="2"/>
      <scheme val="minor"/>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66FF99"/>
        <bgColor indexed="64"/>
      </patternFill>
    </fill>
    <fill>
      <patternFill patternType="solid">
        <fgColor rgb="FF97FF97"/>
        <bgColor indexed="64"/>
      </patternFill>
    </fill>
  </fills>
  <borders count="70">
    <border>
      <left/>
      <right/>
      <top/>
      <bottom/>
      <diagonal/>
    </border>
    <border>
      <left/>
      <right/>
      <top/>
      <bottom style="medium">
        <color indexed="64"/>
      </bottom>
      <diagonal/>
    </border>
    <border>
      <left/>
      <right style="medium">
        <color indexed="64"/>
      </right>
      <top style="medium">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right/>
      <top style="medium">
        <color indexed="64"/>
      </top>
      <bottom/>
      <diagonal/>
    </border>
    <border>
      <left/>
      <right style="medium">
        <color indexed="64"/>
      </right>
      <top/>
      <bottom/>
      <diagonal/>
    </border>
    <border>
      <left style="medium">
        <color indexed="64"/>
      </left>
      <right style="thin">
        <color indexed="64"/>
      </right>
      <top/>
      <bottom/>
      <diagonal/>
    </border>
    <border>
      <left style="thin">
        <color indexed="64"/>
      </left>
      <right style="medium">
        <color indexed="64"/>
      </right>
      <top/>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style="dashDot">
        <color indexed="64"/>
      </right>
      <top style="medium">
        <color indexed="64"/>
      </top>
      <bottom/>
      <diagonal/>
    </border>
    <border>
      <left/>
      <right style="dashDot">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s>
  <cellStyleXfs count="5">
    <xf numFmtId="0" fontId="0" fillId="0" borderId="0"/>
    <xf numFmtId="0" fontId="10" fillId="0" borderId="0" applyNumberFormat="0" applyFill="0" applyBorder="0" applyAlignment="0" applyProtection="0">
      <alignment vertical="top"/>
      <protection locked="0"/>
    </xf>
    <xf numFmtId="44" fontId="5" fillId="0" borderId="0" applyFont="0" applyFill="0" applyBorder="0" applyAlignment="0" applyProtection="0"/>
    <xf numFmtId="0" fontId="5" fillId="0" borderId="0"/>
    <xf numFmtId="0" fontId="9" fillId="0" borderId="0"/>
  </cellStyleXfs>
  <cellXfs count="396">
    <xf numFmtId="0" fontId="0" fillId="0" borderId="0" xfId="0"/>
    <xf numFmtId="0" fontId="11" fillId="0" borderId="0" xfId="0" applyFont="1" applyAlignment="1" applyProtection="1">
      <alignment vertical="center"/>
      <protection locked="0"/>
    </xf>
    <xf numFmtId="0" fontId="11" fillId="0" borderId="0" xfId="0" applyFont="1" applyProtection="1">
      <protection locked="0"/>
    </xf>
    <xf numFmtId="49" fontId="11" fillId="0" borderId="1" xfId="0" applyNumberFormat="1" applyFont="1" applyBorder="1" applyAlignment="1" applyProtection="1">
      <alignment horizontal="center" vertical="center"/>
      <protection locked="0"/>
    </xf>
    <xf numFmtId="14" fontId="12" fillId="0" borderId="0" xfId="0" applyNumberFormat="1" applyFont="1" applyBorder="1" applyAlignment="1" applyProtection="1">
      <alignment horizontal="center" vertical="center"/>
      <protection locked="0"/>
    </xf>
    <xf numFmtId="0" fontId="12" fillId="0" borderId="0" xfId="0" applyFont="1" applyBorder="1" applyAlignment="1" applyProtection="1">
      <alignment horizontal="center" vertical="center"/>
      <protection locked="0"/>
    </xf>
    <xf numFmtId="164" fontId="12" fillId="0" borderId="0" xfId="0" applyNumberFormat="1" applyFont="1" applyBorder="1" applyAlignment="1" applyProtection="1">
      <alignment horizontal="center" vertical="center"/>
      <protection locked="0"/>
    </xf>
    <xf numFmtId="0" fontId="12" fillId="0" borderId="0" xfId="0" applyFont="1" applyBorder="1" applyAlignment="1" applyProtection="1">
      <alignment horizontal="center" vertical="center" wrapText="1"/>
      <protection locked="0"/>
    </xf>
    <xf numFmtId="49" fontId="12" fillId="0" borderId="1" xfId="0" applyNumberFormat="1" applyFont="1" applyBorder="1" applyAlignment="1" applyProtection="1">
      <alignment horizontal="center" vertical="center"/>
      <protection locked="0"/>
    </xf>
    <xf numFmtId="0" fontId="12" fillId="0" borderId="1" xfId="0" applyNumberFormat="1" applyFont="1" applyBorder="1" applyAlignment="1" applyProtection="1">
      <alignment horizontal="center" vertical="center"/>
      <protection locked="0"/>
    </xf>
    <xf numFmtId="49" fontId="12" fillId="0" borderId="0" xfId="0" applyNumberFormat="1" applyFont="1" applyBorder="1" applyAlignment="1" applyProtection="1">
      <alignment horizontal="center" vertical="center"/>
      <protection locked="0"/>
    </xf>
    <xf numFmtId="2" fontId="12" fillId="0" borderId="0" xfId="0" applyNumberFormat="1" applyFont="1" applyBorder="1" applyAlignment="1" applyProtection="1">
      <alignment horizontal="center" vertical="center"/>
      <protection locked="0"/>
    </xf>
    <xf numFmtId="49" fontId="11" fillId="0" borderId="2" xfId="0" applyNumberFormat="1" applyFont="1" applyBorder="1" applyAlignment="1" applyProtection="1">
      <alignment horizontal="center" vertical="center"/>
      <protection locked="0"/>
    </xf>
    <xf numFmtId="0" fontId="12" fillId="2" borderId="3" xfId="3" applyFont="1" applyFill="1" applyBorder="1" applyProtection="1"/>
    <xf numFmtId="0" fontId="12" fillId="2" borderId="3" xfId="3" applyFont="1" applyFill="1" applyBorder="1" applyAlignment="1" applyProtection="1">
      <alignment horizontal="left"/>
    </xf>
    <xf numFmtId="0" fontId="12" fillId="2" borderId="4" xfId="3" applyFont="1" applyFill="1" applyBorder="1" applyProtection="1"/>
    <xf numFmtId="0" fontId="11" fillId="0" borderId="0" xfId="0" applyNumberFormat="1" applyFont="1" applyBorder="1" applyAlignment="1" applyProtection="1">
      <alignment horizontal="center" vertical="center"/>
      <protection locked="0"/>
    </xf>
    <xf numFmtId="0" fontId="11" fillId="0" borderId="0" xfId="0" applyFont="1" applyAlignment="1" applyProtection="1">
      <alignment vertical="center"/>
    </xf>
    <xf numFmtId="0" fontId="11" fillId="0" borderId="0" xfId="0" applyFont="1" applyProtection="1"/>
    <xf numFmtId="0" fontId="13" fillId="0" borderId="5" xfId="0" applyFont="1" applyBorder="1" applyAlignment="1" applyProtection="1">
      <alignment horizontal="center"/>
    </xf>
    <xf numFmtId="0" fontId="13" fillId="0" borderId="6" xfId="0" applyFont="1" applyBorder="1" applyAlignment="1" applyProtection="1">
      <alignment horizontal="center"/>
    </xf>
    <xf numFmtId="0" fontId="14" fillId="0" borderId="7" xfId="0" applyFont="1" applyBorder="1" applyAlignment="1" applyProtection="1">
      <alignment horizontal="center" vertical="center"/>
    </xf>
    <xf numFmtId="0" fontId="14" fillId="0" borderId="8" xfId="0" applyFont="1" applyBorder="1" applyAlignment="1" applyProtection="1">
      <alignment horizontal="center" vertical="center"/>
    </xf>
    <xf numFmtId="0" fontId="14" fillId="0" borderId="9" xfId="0" applyFont="1" applyBorder="1" applyAlignment="1" applyProtection="1">
      <alignment horizontal="center" vertical="center"/>
    </xf>
    <xf numFmtId="0" fontId="14" fillId="0" borderId="10" xfId="0" applyFont="1" applyBorder="1" applyAlignment="1" applyProtection="1">
      <alignment horizontal="center" vertical="center"/>
    </xf>
    <xf numFmtId="0" fontId="14" fillId="0" borderId="11" xfId="0" applyFont="1" applyBorder="1" applyAlignment="1" applyProtection="1">
      <alignment horizontal="center" vertical="center"/>
    </xf>
    <xf numFmtId="0" fontId="14" fillId="0" borderId="12" xfId="0" applyFont="1" applyBorder="1" applyAlignment="1" applyProtection="1">
      <alignment horizontal="center" vertical="center"/>
    </xf>
    <xf numFmtId="0" fontId="14" fillId="0" borderId="13" xfId="0" applyFont="1" applyBorder="1" applyAlignment="1" applyProtection="1">
      <alignment horizontal="center" vertical="center"/>
    </xf>
    <xf numFmtId="0" fontId="14" fillId="0" borderId="14" xfId="0" applyFont="1" applyBorder="1" applyAlignment="1" applyProtection="1">
      <alignment horizontal="center" vertical="center"/>
    </xf>
    <xf numFmtId="0" fontId="14" fillId="0" borderId="15" xfId="0" applyFont="1" applyBorder="1" applyAlignment="1" applyProtection="1">
      <alignment horizontal="center" vertical="center"/>
    </xf>
    <xf numFmtId="0" fontId="14" fillId="0" borderId="16" xfId="0" applyFont="1" applyBorder="1" applyAlignment="1" applyProtection="1">
      <alignment horizontal="center" vertical="center"/>
    </xf>
    <xf numFmtId="0" fontId="14" fillId="0" borderId="17" xfId="0" applyFont="1" applyBorder="1" applyAlignment="1" applyProtection="1">
      <alignment horizontal="center" vertical="center"/>
    </xf>
    <xf numFmtId="0" fontId="14" fillId="0" borderId="18" xfId="0" applyFont="1" applyBorder="1" applyAlignment="1" applyProtection="1">
      <alignment horizontal="center" vertical="center"/>
    </xf>
    <xf numFmtId="0" fontId="14" fillId="0" borderId="0" xfId="0" applyFont="1" applyBorder="1" applyAlignment="1" applyProtection="1">
      <alignment horizontal="center" vertical="center"/>
    </xf>
    <xf numFmtId="0" fontId="14" fillId="0" borderId="19" xfId="0" applyFont="1" applyBorder="1" applyAlignment="1" applyProtection="1">
      <alignment horizontal="center" vertical="center"/>
    </xf>
    <xf numFmtId="0" fontId="14" fillId="0" borderId="20" xfId="0" applyFont="1" applyBorder="1" applyAlignment="1" applyProtection="1">
      <alignment horizontal="center" vertical="center"/>
    </xf>
    <xf numFmtId="0" fontId="14" fillId="0" borderId="21" xfId="0" applyFont="1" applyBorder="1" applyAlignment="1" applyProtection="1">
      <alignment horizontal="center" vertical="center"/>
    </xf>
    <xf numFmtId="0" fontId="14" fillId="0" borderId="22" xfId="0" applyFont="1" applyBorder="1" applyAlignment="1" applyProtection="1">
      <alignment horizontal="center" vertical="center"/>
    </xf>
    <xf numFmtId="0" fontId="14" fillId="0" borderId="23" xfId="0" applyFont="1" applyBorder="1" applyAlignment="1" applyProtection="1">
      <alignment horizontal="center" vertical="center"/>
    </xf>
    <xf numFmtId="0" fontId="14" fillId="0" borderId="24" xfId="0" applyFont="1" applyBorder="1" applyAlignment="1" applyProtection="1">
      <alignment horizontal="center" vertical="center"/>
    </xf>
    <xf numFmtId="0" fontId="14" fillId="0" borderId="1" xfId="0" applyFont="1" applyBorder="1" applyAlignment="1" applyProtection="1">
      <alignment horizontal="center" vertical="center"/>
    </xf>
    <xf numFmtId="0" fontId="11" fillId="0" borderId="0" xfId="0" applyFont="1" applyAlignment="1" applyProtection="1">
      <alignment horizontal="center"/>
    </xf>
    <xf numFmtId="14" fontId="12" fillId="0" borderId="0" xfId="0" applyNumberFormat="1" applyFont="1" applyBorder="1" applyAlignment="1" applyProtection="1">
      <alignment horizontal="center" vertical="center"/>
    </xf>
    <xf numFmtId="0" fontId="12" fillId="0" borderId="0" xfId="0" applyFont="1" applyBorder="1" applyAlignment="1" applyProtection="1">
      <alignment horizontal="center" vertical="center"/>
    </xf>
    <xf numFmtId="164" fontId="12" fillId="0" borderId="0" xfId="0" applyNumberFormat="1" applyFont="1" applyBorder="1" applyAlignment="1" applyProtection="1">
      <alignment horizontal="center" vertical="center"/>
    </xf>
    <xf numFmtId="170" fontId="11" fillId="0" borderId="25" xfId="0" applyNumberFormat="1" applyFont="1" applyBorder="1" applyAlignment="1" applyProtection="1">
      <alignment horizontal="center" vertical="center"/>
    </xf>
    <xf numFmtId="0" fontId="13" fillId="2" borderId="0" xfId="3" applyFont="1" applyFill="1" applyAlignment="1" applyProtection="1">
      <alignment horizontal="center" vertical="center"/>
    </xf>
    <xf numFmtId="0" fontId="12" fillId="2" borderId="0" xfId="3" applyFont="1" applyFill="1" applyProtection="1"/>
    <xf numFmtId="0" fontId="15" fillId="0" borderId="26" xfId="4" applyFont="1" applyBorder="1" applyProtection="1"/>
    <xf numFmtId="0" fontId="12" fillId="2" borderId="0" xfId="3" applyFont="1" applyFill="1" applyBorder="1" applyProtection="1"/>
    <xf numFmtId="0" fontId="12" fillId="2" borderId="0" xfId="3" applyFont="1" applyFill="1" applyBorder="1" applyAlignment="1" applyProtection="1">
      <alignment horizontal="right"/>
    </xf>
    <xf numFmtId="0" fontId="12" fillId="2" borderId="0" xfId="3" applyFont="1" applyFill="1" applyBorder="1" applyAlignment="1" applyProtection="1">
      <alignment horizontal="left"/>
    </xf>
    <xf numFmtId="0" fontId="12" fillId="2" borderId="27" xfId="3" applyFont="1" applyFill="1" applyBorder="1" applyProtection="1"/>
    <xf numFmtId="0" fontId="12" fillId="2" borderId="28" xfId="3" applyFont="1" applyFill="1" applyBorder="1" applyProtection="1"/>
    <xf numFmtId="0" fontId="12" fillId="2" borderId="29" xfId="3" applyFont="1" applyFill="1" applyBorder="1" applyProtection="1"/>
    <xf numFmtId="0" fontId="12" fillId="2" borderId="30" xfId="3" applyFont="1" applyFill="1" applyBorder="1" applyProtection="1"/>
    <xf numFmtId="0" fontId="12" fillId="2" borderId="28" xfId="3" applyFont="1" applyFill="1" applyBorder="1" applyAlignment="1" applyProtection="1">
      <alignment horizontal="left"/>
    </xf>
    <xf numFmtId="0" fontId="12" fillId="2" borderId="28" xfId="3" applyFont="1" applyFill="1" applyBorder="1" applyAlignment="1" applyProtection="1">
      <alignment horizontal="center"/>
    </xf>
    <xf numFmtId="0" fontId="12" fillId="2" borderId="17" xfId="3" applyFont="1" applyFill="1" applyBorder="1" applyProtection="1"/>
    <xf numFmtId="0" fontId="12" fillId="2" borderId="0" xfId="3" applyFont="1" applyFill="1" applyBorder="1" applyAlignment="1" applyProtection="1">
      <alignment horizontal="center"/>
    </xf>
    <xf numFmtId="0" fontId="12" fillId="2" borderId="30" xfId="3" applyFont="1" applyFill="1" applyBorder="1" applyAlignment="1" applyProtection="1">
      <alignment horizontal="left"/>
    </xf>
    <xf numFmtId="0" fontId="12" fillId="2" borderId="30" xfId="3" applyFont="1" applyFill="1" applyBorder="1" applyAlignment="1" applyProtection="1">
      <alignment horizontal="center"/>
    </xf>
    <xf numFmtId="0" fontId="12" fillId="2" borderId="28" xfId="3" applyFont="1" applyFill="1" applyBorder="1" applyAlignment="1" applyProtection="1">
      <alignment horizontal="right"/>
    </xf>
    <xf numFmtId="0" fontId="12" fillId="2" borderId="31" xfId="3" applyFont="1" applyFill="1" applyBorder="1" applyProtection="1"/>
    <xf numFmtId="0" fontId="12" fillId="2" borderId="16" xfId="3" applyFont="1" applyFill="1" applyBorder="1" applyProtection="1"/>
    <xf numFmtId="0" fontId="12" fillId="2" borderId="32" xfId="3" applyFont="1" applyFill="1" applyBorder="1" applyProtection="1"/>
    <xf numFmtId="0" fontId="11" fillId="0" borderId="19" xfId="0" applyFont="1" applyBorder="1" applyAlignment="1" applyProtection="1">
      <alignment horizontal="center" vertical="center"/>
      <protection locked="0"/>
    </xf>
    <xf numFmtId="0" fontId="16" fillId="0" borderId="5" xfId="0" applyFont="1" applyBorder="1" applyAlignment="1" applyProtection="1">
      <alignment horizontal="center" vertical="center"/>
    </xf>
    <xf numFmtId="0" fontId="11" fillId="0" borderId="33" xfId="0" applyFont="1" applyBorder="1" applyAlignment="1" applyProtection="1">
      <alignment horizontal="center" vertical="center" wrapText="1"/>
    </xf>
    <xf numFmtId="0" fontId="11" fillId="0" borderId="34" xfId="0" applyFont="1" applyBorder="1" applyAlignment="1" applyProtection="1">
      <alignment horizontal="center" vertical="center" wrapText="1"/>
    </xf>
    <xf numFmtId="0" fontId="13" fillId="0" borderId="12" xfId="0" applyFont="1" applyBorder="1" applyAlignment="1" applyProtection="1">
      <alignment horizontal="center"/>
    </xf>
    <xf numFmtId="0" fontId="13" fillId="0" borderId="2" xfId="0" applyFont="1" applyBorder="1" applyAlignment="1" applyProtection="1">
      <alignment horizontal="center"/>
    </xf>
    <xf numFmtId="0" fontId="13" fillId="0" borderId="0" xfId="0" applyFont="1" applyBorder="1" applyAlignment="1" applyProtection="1">
      <alignment horizontal="center"/>
    </xf>
    <xf numFmtId="0" fontId="13" fillId="0" borderId="13" xfId="0" applyFont="1" applyBorder="1" applyAlignment="1" applyProtection="1">
      <alignment horizontal="center"/>
    </xf>
    <xf numFmtId="0" fontId="13" fillId="0" borderId="19" xfId="0" applyFont="1" applyBorder="1" applyAlignment="1" applyProtection="1">
      <alignment horizontal="center"/>
    </xf>
    <xf numFmtId="0" fontId="11" fillId="0" borderId="35" xfId="0" applyFont="1" applyBorder="1" applyAlignment="1" applyProtection="1">
      <alignment horizontal="center" vertical="center" wrapText="1"/>
    </xf>
    <xf numFmtId="0" fontId="17" fillId="0" borderId="36" xfId="0" applyFont="1" applyBorder="1" applyAlignment="1" applyProtection="1">
      <alignment horizontal="left" vertical="center" wrapText="1"/>
    </xf>
    <xf numFmtId="0" fontId="11" fillId="0" borderId="5" xfId="0" applyFont="1" applyBorder="1" applyAlignment="1" applyProtection="1">
      <alignment horizontal="center" vertical="center" wrapText="1"/>
    </xf>
    <xf numFmtId="0" fontId="13" fillId="3" borderId="31" xfId="3" applyFont="1" applyFill="1" applyBorder="1" applyProtection="1"/>
    <xf numFmtId="0" fontId="13" fillId="3" borderId="16" xfId="3" applyFont="1" applyFill="1" applyBorder="1" applyProtection="1"/>
    <xf numFmtId="0" fontId="13" fillId="3" borderId="32" xfId="3" applyFont="1" applyFill="1" applyBorder="1" applyProtection="1"/>
    <xf numFmtId="167" fontId="13" fillId="3" borderId="28" xfId="3" applyNumberFormat="1" applyFont="1" applyFill="1" applyBorder="1" applyProtection="1"/>
    <xf numFmtId="167" fontId="13" fillId="3" borderId="0" xfId="3" applyNumberFormat="1" applyFont="1" applyFill="1" applyBorder="1" applyProtection="1"/>
    <xf numFmtId="0" fontId="13" fillId="3" borderId="0" xfId="3" applyFont="1" applyFill="1" applyBorder="1" applyProtection="1"/>
    <xf numFmtId="167" fontId="13" fillId="3" borderId="30" xfId="3" applyNumberFormat="1" applyFont="1" applyFill="1" applyBorder="1" applyProtection="1"/>
    <xf numFmtId="0" fontId="17" fillId="2" borderId="26" xfId="3" applyFont="1" applyFill="1" applyBorder="1" applyAlignment="1" applyProtection="1">
      <alignment horizontal="center" vertical="center"/>
    </xf>
    <xf numFmtId="0" fontId="17" fillId="2" borderId="36" xfId="3" applyFont="1" applyFill="1" applyBorder="1" applyAlignment="1" applyProtection="1">
      <alignment horizontal="center" vertical="center"/>
    </xf>
    <xf numFmtId="0" fontId="9" fillId="0" borderId="26" xfId="4" applyFont="1" applyBorder="1" applyProtection="1"/>
    <xf numFmtId="0" fontId="17" fillId="2" borderId="0" xfId="3" applyFont="1" applyFill="1" applyProtection="1"/>
    <xf numFmtId="0" fontId="13" fillId="0" borderId="36" xfId="3" applyNumberFormat="1" applyFont="1" applyFill="1" applyBorder="1" applyProtection="1"/>
    <xf numFmtId="0" fontId="13" fillId="0" borderId="3" xfId="3" applyFont="1" applyFill="1" applyBorder="1" applyProtection="1"/>
    <xf numFmtId="0" fontId="18" fillId="0" borderId="5" xfId="0" applyFont="1" applyBorder="1" applyAlignment="1" applyProtection="1">
      <alignment horizontal="center" vertical="center"/>
    </xf>
    <xf numFmtId="0" fontId="14" fillId="0" borderId="5" xfId="0" applyFont="1" applyBorder="1" applyAlignment="1" applyProtection="1">
      <alignment horizontal="center" vertical="center"/>
    </xf>
    <xf numFmtId="0" fontId="14" fillId="0" borderId="6" xfId="0" applyFont="1" applyBorder="1" applyAlignment="1" applyProtection="1">
      <alignment horizontal="center" vertical="center"/>
    </xf>
    <xf numFmtId="0" fontId="14" fillId="0" borderId="37" xfId="0" applyFont="1" applyBorder="1" applyAlignment="1" applyProtection="1">
      <alignment horizontal="center" vertical="center"/>
    </xf>
    <xf numFmtId="0" fontId="14" fillId="0" borderId="2" xfId="0" applyFont="1" applyBorder="1" applyAlignment="1" applyProtection="1">
      <alignment horizontal="center" vertical="center"/>
    </xf>
    <xf numFmtId="167" fontId="13" fillId="3" borderId="31" xfId="3" applyNumberFormat="1" applyFont="1" applyFill="1" applyBorder="1" applyProtection="1"/>
    <xf numFmtId="167" fontId="13" fillId="3" borderId="32" xfId="3" applyNumberFormat="1" applyFont="1" applyFill="1" applyBorder="1" applyProtection="1"/>
    <xf numFmtId="174" fontId="19" fillId="0" borderId="38" xfId="0" applyNumberFormat="1" applyFont="1" applyFill="1" applyBorder="1" applyAlignment="1" applyProtection="1">
      <alignment horizontal="center" vertical="center" wrapText="1"/>
    </xf>
    <xf numFmtId="174" fontId="19" fillId="0" borderId="12" xfId="0" applyNumberFormat="1" applyFont="1" applyFill="1" applyBorder="1" applyAlignment="1" applyProtection="1">
      <alignment vertical="center" wrapText="1"/>
    </xf>
    <xf numFmtId="174" fontId="19" fillId="0" borderId="34" xfId="0" applyNumberFormat="1" applyFont="1" applyFill="1" applyBorder="1" applyAlignment="1" applyProtection="1">
      <alignment vertical="center" wrapText="1"/>
    </xf>
    <xf numFmtId="174" fontId="19" fillId="0" borderId="1" xfId="0" applyNumberFormat="1" applyFont="1" applyFill="1" applyBorder="1" applyAlignment="1" applyProtection="1">
      <alignment vertical="center" wrapText="1"/>
    </xf>
    <xf numFmtId="174" fontId="19" fillId="0" borderId="19" xfId="0" applyNumberFormat="1" applyFont="1" applyFill="1" applyBorder="1" applyAlignment="1" applyProtection="1">
      <alignment vertical="center" wrapText="1"/>
    </xf>
    <xf numFmtId="0" fontId="19" fillId="0" borderId="2" xfId="0" applyNumberFormat="1" applyFont="1" applyFill="1" applyBorder="1" applyAlignment="1" applyProtection="1">
      <alignment horizontal="left" wrapText="1"/>
    </xf>
    <xf numFmtId="0" fontId="16" fillId="0" borderId="0" xfId="0" applyFont="1" applyAlignment="1" applyProtection="1">
      <alignment horizontal="center" vertical="center"/>
      <protection locked="0"/>
    </xf>
    <xf numFmtId="0" fontId="17" fillId="2" borderId="0" xfId="3" applyFont="1" applyFill="1" applyBorder="1" applyProtection="1"/>
    <xf numFmtId="0" fontId="17" fillId="2" borderId="0" xfId="3" applyFont="1" applyFill="1" applyBorder="1" applyAlignment="1" applyProtection="1">
      <alignment horizontal="left"/>
    </xf>
    <xf numFmtId="0" fontId="17" fillId="2" borderId="26" xfId="3" applyFont="1" applyFill="1" applyBorder="1" applyProtection="1"/>
    <xf numFmtId="0" fontId="17" fillId="2" borderId="0" xfId="3" applyFont="1" applyFill="1" applyBorder="1" applyAlignment="1" applyProtection="1">
      <alignment horizontal="center"/>
    </xf>
    <xf numFmtId="0" fontId="13" fillId="3" borderId="3" xfId="3" applyFont="1" applyFill="1" applyBorder="1" applyProtection="1"/>
    <xf numFmtId="0" fontId="11" fillId="0" borderId="35" xfId="0" applyFont="1" applyBorder="1" applyAlignment="1" applyProtection="1">
      <alignment horizontal="center" vertical="center" wrapText="1"/>
    </xf>
    <xf numFmtId="49" fontId="11" fillId="0" borderId="2" xfId="0" applyNumberFormat="1" applyFont="1" applyFill="1" applyBorder="1" applyAlignment="1" applyProtection="1">
      <alignment horizontal="center" vertical="center"/>
      <protection locked="0"/>
    </xf>
    <xf numFmtId="0" fontId="11" fillId="0" borderId="19" xfId="0" applyFont="1" applyFill="1" applyBorder="1" applyAlignment="1" applyProtection="1">
      <alignment horizontal="center" vertical="center"/>
      <protection locked="0"/>
    </xf>
    <xf numFmtId="0" fontId="12" fillId="2" borderId="0" xfId="3" applyFont="1" applyFill="1" applyBorder="1" applyAlignment="1" applyProtection="1">
      <alignment horizontal="left"/>
    </xf>
    <xf numFmtId="0" fontId="12" fillId="2" borderId="17" xfId="3" applyFont="1" applyFill="1" applyBorder="1" applyAlignment="1" applyProtection="1">
      <alignment horizontal="left"/>
    </xf>
    <xf numFmtId="0" fontId="12" fillId="2" borderId="29" xfId="3" applyFont="1" applyFill="1" applyBorder="1" applyAlignment="1" applyProtection="1">
      <alignment horizontal="left"/>
    </xf>
    <xf numFmtId="0" fontId="12" fillId="2" borderId="30" xfId="3" applyFont="1" applyFill="1" applyBorder="1" applyAlignment="1" applyProtection="1">
      <alignment horizontal="right"/>
    </xf>
    <xf numFmtId="0" fontId="19" fillId="4" borderId="0" xfId="3" applyFont="1" applyFill="1" applyBorder="1" applyAlignment="1" applyProtection="1">
      <alignment horizontal="left"/>
      <protection locked="0"/>
    </xf>
    <xf numFmtId="0" fontId="19" fillId="4" borderId="16" xfId="3" applyFont="1" applyFill="1" applyBorder="1" applyAlignment="1" applyProtection="1">
      <alignment horizontal="left"/>
      <protection locked="0"/>
    </xf>
    <xf numFmtId="0" fontId="19" fillId="4" borderId="28" xfId="2" applyNumberFormat="1" applyFont="1" applyFill="1" applyBorder="1" applyAlignment="1" applyProtection="1">
      <alignment horizontal="left"/>
      <protection locked="0"/>
    </xf>
    <xf numFmtId="0" fontId="19" fillId="4" borderId="31" xfId="2" applyNumberFormat="1" applyFont="1" applyFill="1" applyBorder="1" applyAlignment="1" applyProtection="1">
      <alignment horizontal="left"/>
      <protection locked="0"/>
    </xf>
    <xf numFmtId="0" fontId="17" fillId="2" borderId="0" xfId="3" applyFont="1" applyFill="1" applyBorder="1" applyAlignment="1" applyProtection="1">
      <alignment horizontal="left"/>
    </xf>
    <xf numFmtId="0" fontId="17" fillId="2" borderId="0" xfId="3" applyFont="1" applyFill="1" applyBorder="1" applyAlignment="1" applyProtection="1">
      <alignment horizontal="center"/>
    </xf>
    <xf numFmtId="0" fontId="13" fillId="5" borderId="30" xfId="3" applyFont="1" applyFill="1" applyBorder="1" applyAlignment="1" applyProtection="1">
      <alignment horizontal="center"/>
      <protection locked="0"/>
    </xf>
    <xf numFmtId="0" fontId="13" fillId="5" borderId="32" xfId="3" applyFont="1" applyFill="1" applyBorder="1" applyAlignment="1" applyProtection="1">
      <alignment horizontal="center"/>
      <protection locked="0"/>
    </xf>
    <xf numFmtId="0" fontId="12" fillId="2" borderId="0" xfId="3" applyFont="1" applyFill="1" applyBorder="1" applyAlignment="1" applyProtection="1">
      <alignment horizontal="center"/>
    </xf>
    <xf numFmtId="0" fontId="13" fillId="5" borderId="28" xfId="3" applyFont="1" applyFill="1" applyBorder="1" applyAlignment="1" applyProtection="1">
      <alignment horizontal="center"/>
      <protection locked="0"/>
    </xf>
    <xf numFmtId="0" fontId="13" fillId="5" borderId="31" xfId="3" applyFont="1" applyFill="1" applyBorder="1" applyAlignment="1" applyProtection="1">
      <alignment horizontal="center"/>
      <protection locked="0"/>
    </xf>
    <xf numFmtId="0" fontId="19" fillId="4" borderId="30" xfId="3" applyFont="1" applyFill="1" applyBorder="1" applyAlignment="1" applyProtection="1">
      <alignment horizontal="left"/>
      <protection locked="0"/>
    </xf>
    <xf numFmtId="0" fontId="19" fillId="4" borderId="32" xfId="3" applyFont="1" applyFill="1" applyBorder="1" applyAlignment="1" applyProtection="1">
      <alignment horizontal="left"/>
      <protection locked="0"/>
    </xf>
    <xf numFmtId="165" fontId="13" fillId="5" borderId="0" xfId="3" applyNumberFormat="1" applyFont="1" applyFill="1" applyBorder="1" applyAlignment="1" applyProtection="1">
      <alignment horizontal="center"/>
      <protection locked="0"/>
    </xf>
    <xf numFmtId="165" fontId="13" fillId="5" borderId="16" xfId="3" applyNumberFormat="1" applyFont="1" applyFill="1" applyBorder="1" applyAlignment="1" applyProtection="1">
      <alignment horizontal="center"/>
      <protection locked="0"/>
    </xf>
    <xf numFmtId="0" fontId="12" fillId="2" borderId="0" xfId="3" applyFont="1" applyFill="1" applyBorder="1" applyAlignment="1" applyProtection="1">
      <alignment horizontal="left"/>
    </xf>
    <xf numFmtId="166" fontId="13" fillId="5" borderId="0" xfId="3" applyNumberFormat="1" applyFont="1" applyFill="1" applyBorder="1" applyAlignment="1" applyProtection="1">
      <alignment horizontal="center"/>
      <protection locked="0"/>
    </xf>
    <xf numFmtId="166" fontId="13" fillId="5" borderId="16" xfId="3" applyNumberFormat="1" applyFont="1" applyFill="1" applyBorder="1" applyAlignment="1" applyProtection="1">
      <alignment horizontal="center"/>
      <protection locked="0"/>
    </xf>
    <xf numFmtId="0" fontId="11" fillId="0" borderId="38" xfId="0" applyFont="1" applyBorder="1" applyAlignment="1" applyProtection="1">
      <alignment horizontal="center" vertical="center" wrapText="1"/>
      <protection locked="0"/>
    </xf>
    <xf numFmtId="0" fontId="11" fillId="0" borderId="12" xfId="0" applyFont="1" applyBorder="1" applyAlignment="1" applyProtection="1">
      <alignment horizontal="center" vertical="center"/>
      <protection locked="0"/>
    </xf>
    <xf numFmtId="0" fontId="11" fillId="0" borderId="2" xfId="0" applyFont="1" applyBorder="1" applyAlignment="1" applyProtection="1">
      <alignment horizontal="center" vertical="center"/>
      <protection locked="0"/>
    </xf>
    <xf numFmtId="0" fontId="11" fillId="0" borderId="34" xfId="0" applyFont="1" applyBorder="1" applyAlignment="1" applyProtection="1">
      <alignment horizontal="center" vertical="center"/>
      <protection locked="0"/>
    </xf>
    <xf numFmtId="0" fontId="11" fillId="0" borderId="1" xfId="0" applyFont="1" applyBorder="1" applyAlignment="1" applyProtection="1">
      <alignment horizontal="center" vertical="center"/>
      <protection locked="0"/>
    </xf>
    <xf numFmtId="0" fontId="11" fillId="0" borderId="19" xfId="0" applyFont="1" applyBorder="1" applyAlignment="1" applyProtection="1">
      <alignment horizontal="center" vertical="center"/>
      <protection locked="0"/>
    </xf>
    <xf numFmtId="14" fontId="11" fillId="0" borderId="5" xfId="0" applyNumberFormat="1" applyFont="1" applyBorder="1" applyAlignment="1" applyProtection="1">
      <alignment horizontal="center" vertical="center"/>
      <protection locked="0"/>
    </xf>
    <xf numFmtId="0" fontId="11" fillId="0" borderId="37" xfId="0" applyFont="1" applyBorder="1" applyAlignment="1" applyProtection="1">
      <alignment horizontal="center" vertical="center"/>
      <protection locked="0"/>
    </xf>
    <xf numFmtId="170" fontId="11" fillId="0" borderId="39" xfId="0" applyNumberFormat="1" applyFont="1" applyBorder="1" applyAlignment="1" applyProtection="1">
      <alignment horizontal="center" vertical="center"/>
    </xf>
    <xf numFmtId="0" fontId="11" fillId="0" borderId="40" xfId="0" applyFont="1" applyBorder="1" applyAlignment="1" applyProtection="1">
      <alignment horizontal="center" vertical="center"/>
    </xf>
    <xf numFmtId="0" fontId="11" fillId="0" borderId="41" xfId="0" applyFont="1" applyBorder="1" applyAlignment="1" applyProtection="1">
      <alignment horizontal="center" vertical="center"/>
    </xf>
    <xf numFmtId="0" fontId="16" fillId="0" borderId="12" xfId="0" applyFont="1" applyBorder="1" applyAlignment="1" applyProtection="1">
      <alignment horizontal="center" vertical="center"/>
    </xf>
    <xf numFmtId="0" fontId="16" fillId="0" borderId="2" xfId="0" applyFont="1" applyBorder="1" applyAlignment="1" applyProtection="1">
      <alignment horizontal="center" vertical="center"/>
    </xf>
    <xf numFmtId="0" fontId="16" fillId="0" borderId="0" xfId="0" applyFont="1" applyBorder="1" applyAlignment="1" applyProtection="1">
      <alignment horizontal="center" vertical="center"/>
    </xf>
    <xf numFmtId="0" fontId="16" fillId="0" borderId="13" xfId="0" applyFont="1" applyBorder="1" applyAlignment="1" applyProtection="1">
      <alignment horizontal="center" vertical="center"/>
    </xf>
    <xf numFmtId="0" fontId="16" fillId="0" borderId="7" xfId="0" applyFont="1" applyBorder="1" applyAlignment="1" applyProtection="1">
      <alignment horizontal="center" vertical="center"/>
    </xf>
    <xf numFmtId="0" fontId="16" fillId="0" borderId="8" xfId="0" applyFont="1" applyBorder="1" applyAlignment="1" applyProtection="1">
      <alignment horizontal="center" vertical="center"/>
    </xf>
    <xf numFmtId="0" fontId="16" fillId="0" borderId="5" xfId="0" applyFont="1" applyBorder="1" applyAlignment="1" applyProtection="1">
      <alignment horizontal="center" vertical="center"/>
    </xf>
    <xf numFmtId="169" fontId="11" fillId="0" borderId="7" xfId="0" applyNumberFormat="1" applyFont="1" applyBorder="1" applyAlignment="1" applyProtection="1">
      <alignment horizontal="center" vertical="center"/>
      <protection locked="0"/>
    </xf>
    <xf numFmtId="169" fontId="11" fillId="0" borderId="20" xfId="0" applyNumberFormat="1" applyFont="1" applyBorder="1" applyAlignment="1" applyProtection="1">
      <alignment horizontal="center" vertical="center"/>
      <protection locked="0"/>
    </xf>
    <xf numFmtId="173" fontId="12" fillId="0" borderId="39" xfId="0" applyNumberFormat="1" applyFont="1" applyBorder="1" applyAlignment="1" applyProtection="1">
      <alignment horizontal="center" vertical="center"/>
    </xf>
    <xf numFmtId="173" fontId="12" fillId="0" borderId="40" xfId="0" applyNumberFormat="1" applyFont="1" applyBorder="1" applyAlignment="1" applyProtection="1">
      <alignment horizontal="center" vertical="center"/>
    </xf>
    <xf numFmtId="173" fontId="12" fillId="0" borderId="42" xfId="0" applyNumberFormat="1" applyFont="1" applyBorder="1" applyAlignment="1" applyProtection="1">
      <alignment horizontal="center" vertical="center"/>
    </xf>
    <xf numFmtId="0" fontId="11" fillId="0" borderId="7" xfId="0" applyFont="1" applyBorder="1" applyAlignment="1" applyProtection="1">
      <alignment horizontal="center" vertical="center"/>
      <protection locked="0"/>
    </xf>
    <xf numFmtId="0" fontId="11" fillId="0" borderId="20" xfId="0" applyFont="1" applyBorder="1" applyAlignment="1" applyProtection="1">
      <alignment horizontal="center" vertical="center"/>
      <protection locked="0"/>
    </xf>
    <xf numFmtId="0" fontId="11" fillId="0" borderId="11" xfId="0" applyFont="1" applyBorder="1" applyAlignment="1" applyProtection="1">
      <alignment horizontal="center" vertical="center"/>
      <protection locked="0"/>
    </xf>
    <xf numFmtId="0" fontId="11" fillId="0" borderId="24" xfId="0" applyFont="1" applyBorder="1" applyAlignment="1" applyProtection="1">
      <alignment horizontal="center" vertical="center"/>
      <protection locked="0"/>
    </xf>
    <xf numFmtId="164" fontId="11" fillId="0" borderId="11" xfId="0" applyNumberFormat="1" applyFont="1" applyBorder="1" applyAlignment="1" applyProtection="1">
      <alignment horizontal="center" vertical="center"/>
      <protection locked="0"/>
    </xf>
    <xf numFmtId="49" fontId="11" fillId="0" borderId="43" xfId="0" applyNumberFormat="1" applyFont="1" applyBorder="1" applyAlignment="1" applyProtection="1">
      <alignment horizontal="center" vertical="center"/>
      <protection locked="0"/>
    </xf>
    <xf numFmtId="0" fontId="11" fillId="0" borderId="44" xfId="0" applyFont="1" applyBorder="1" applyAlignment="1" applyProtection="1">
      <alignment horizontal="center" vertical="center"/>
      <protection locked="0"/>
    </xf>
    <xf numFmtId="170" fontId="11" fillId="0" borderId="10" xfId="0" applyNumberFormat="1" applyFont="1" applyBorder="1" applyAlignment="1" applyProtection="1">
      <alignment horizontal="center" vertical="center"/>
      <protection locked="0"/>
    </xf>
    <xf numFmtId="170" fontId="11" fillId="0" borderId="23" xfId="0" applyNumberFormat="1" applyFont="1" applyBorder="1" applyAlignment="1" applyProtection="1">
      <alignment horizontal="center" vertical="center"/>
      <protection locked="0"/>
    </xf>
    <xf numFmtId="170" fontId="11" fillId="0" borderId="8" xfId="0" applyNumberFormat="1" applyFont="1" applyBorder="1" applyAlignment="1" applyProtection="1">
      <alignment horizontal="center" vertical="center"/>
      <protection locked="0"/>
    </xf>
    <xf numFmtId="170" fontId="11" fillId="0" borderId="21" xfId="0" applyNumberFormat="1" applyFont="1" applyBorder="1" applyAlignment="1" applyProtection="1">
      <alignment horizontal="center" vertical="center"/>
      <protection locked="0"/>
    </xf>
    <xf numFmtId="170" fontId="11" fillId="0" borderId="45" xfId="0" applyNumberFormat="1" applyFont="1" applyBorder="1" applyAlignment="1" applyProtection="1">
      <alignment horizontal="center" vertical="center"/>
      <protection locked="0"/>
    </xf>
    <xf numFmtId="170" fontId="11" fillId="0" borderId="46" xfId="0" applyNumberFormat="1" applyFont="1" applyBorder="1" applyAlignment="1" applyProtection="1">
      <alignment horizontal="center" vertical="center"/>
      <protection locked="0"/>
    </xf>
    <xf numFmtId="49" fontId="11" fillId="0" borderId="5" xfId="0" applyNumberFormat="1" applyFont="1" applyBorder="1" applyAlignment="1" applyProtection="1">
      <alignment horizontal="center" vertical="center" wrapText="1"/>
      <protection locked="0"/>
    </xf>
    <xf numFmtId="49" fontId="11" fillId="0" borderId="37" xfId="0" applyNumberFormat="1" applyFont="1" applyBorder="1" applyAlignment="1" applyProtection="1">
      <alignment horizontal="center" vertical="center" wrapText="1"/>
      <protection locked="0"/>
    </xf>
    <xf numFmtId="0" fontId="11" fillId="0" borderId="47" xfId="0" applyFont="1" applyBorder="1" applyAlignment="1" applyProtection="1">
      <alignment horizontal="center" vertical="center"/>
      <protection locked="0"/>
    </xf>
    <xf numFmtId="0" fontId="11" fillId="0" borderId="48" xfId="0" applyFont="1" applyBorder="1" applyAlignment="1" applyProtection="1">
      <alignment horizontal="center" vertical="center"/>
      <protection locked="0"/>
    </xf>
    <xf numFmtId="171" fontId="11" fillId="0" borderId="5" xfId="0" applyNumberFormat="1" applyFont="1" applyBorder="1" applyAlignment="1" applyProtection="1">
      <alignment horizontal="center" vertical="center"/>
      <protection locked="0"/>
    </xf>
    <xf numFmtId="171" fontId="11" fillId="0" borderId="37" xfId="0" applyNumberFormat="1" applyFont="1" applyBorder="1" applyAlignment="1" applyProtection="1">
      <alignment horizontal="center" vertical="center"/>
      <protection locked="0"/>
    </xf>
    <xf numFmtId="172" fontId="20" fillId="0" borderId="5" xfId="0" applyNumberFormat="1" applyFont="1" applyBorder="1" applyAlignment="1" applyProtection="1">
      <alignment horizontal="center" vertical="center"/>
      <protection locked="0"/>
    </xf>
    <xf numFmtId="172" fontId="20" fillId="0" borderId="37" xfId="0" applyNumberFormat="1" applyFont="1" applyBorder="1" applyAlignment="1" applyProtection="1">
      <alignment horizontal="center" vertical="center"/>
      <protection locked="0"/>
    </xf>
    <xf numFmtId="0" fontId="11" fillId="0" borderId="12" xfId="0" applyFont="1" applyBorder="1" applyAlignment="1" applyProtection="1">
      <alignment horizontal="center" vertical="center" wrapText="1"/>
      <protection locked="0"/>
    </xf>
    <xf numFmtId="0" fontId="11" fillId="0" borderId="2" xfId="0" applyFont="1" applyBorder="1" applyAlignment="1" applyProtection="1">
      <alignment horizontal="center" vertical="center" wrapText="1"/>
      <protection locked="0"/>
    </xf>
    <xf numFmtId="0" fontId="11" fillId="0" borderId="34" xfId="0" applyFont="1" applyBorder="1" applyAlignment="1" applyProtection="1">
      <alignment horizontal="center" vertical="center" wrapText="1"/>
      <protection locked="0"/>
    </xf>
    <xf numFmtId="0" fontId="11" fillId="0" borderId="1" xfId="0" applyFont="1" applyBorder="1" applyAlignment="1" applyProtection="1">
      <alignment horizontal="center" vertical="center" wrapText="1"/>
      <protection locked="0"/>
    </xf>
    <xf numFmtId="0" fontId="11" fillId="0" borderId="19" xfId="0" applyFont="1" applyBorder="1" applyAlignment="1" applyProtection="1">
      <alignment horizontal="center" vertical="center" wrapText="1"/>
      <protection locked="0"/>
    </xf>
    <xf numFmtId="169" fontId="11" fillId="0" borderId="49" xfId="0" applyNumberFormat="1" applyFont="1" applyBorder="1" applyAlignment="1" applyProtection="1">
      <alignment horizontal="center" vertical="center"/>
      <protection locked="0"/>
    </xf>
    <xf numFmtId="169" fontId="11" fillId="0" borderId="50" xfId="0" applyNumberFormat="1" applyFont="1" applyBorder="1" applyAlignment="1" applyProtection="1">
      <alignment horizontal="center" vertical="center"/>
      <protection locked="0"/>
    </xf>
    <xf numFmtId="170" fontId="11" fillId="0" borderId="51" xfId="0" applyNumberFormat="1" applyFont="1" applyBorder="1" applyAlignment="1" applyProtection="1">
      <alignment horizontal="center" vertical="center"/>
      <protection locked="0"/>
    </xf>
    <xf numFmtId="170" fontId="11" fillId="0" borderId="52" xfId="0" applyNumberFormat="1" applyFont="1" applyBorder="1" applyAlignment="1" applyProtection="1">
      <alignment horizontal="center" vertical="center"/>
      <protection locked="0"/>
    </xf>
    <xf numFmtId="0" fontId="11" fillId="0" borderId="43" xfId="0" applyFont="1" applyBorder="1" applyAlignment="1" applyProtection="1">
      <alignment horizontal="center" vertical="center"/>
      <protection locked="0"/>
    </xf>
    <xf numFmtId="49" fontId="11" fillId="0" borderId="49" xfId="0" applyNumberFormat="1" applyFont="1" applyBorder="1" applyAlignment="1" applyProtection="1">
      <alignment horizontal="center" vertical="center"/>
      <protection locked="0"/>
    </xf>
    <xf numFmtId="0" fontId="11" fillId="0" borderId="50" xfId="0" applyFont="1" applyBorder="1" applyAlignment="1" applyProtection="1">
      <alignment horizontal="center" vertical="center"/>
      <protection locked="0"/>
    </xf>
    <xf numFmtId="0" fontId="11" fillId="0" borderId="49" xfId="0" applyFont="1" applyBorder="1" applyAlignment="1" applyProtection="1">
      <alignment horizontal="center" vertical="center"/>
      <protection locked="0"/>
    </xf>
    <xf numFmtId="0" fontId="11" fillId="0" borderId="0" xfId="0" applyFont="1" applyAlignment="1" applyProtection="1">
      <alignment horizontal="center" vertical="center"/>
    </xf>
    <xf numFmtId="0" fontId="11" fillId="0" borderId="49" xfId="0" applyFont="1" applyFill="1" applyBorder="1" applyAlignment="1" applyProtection="1">
      <alignment horizontal="center" vertical="center"/>
      <protection locked="0"/>
    </xf>
    <xf numFmtId="0" fontId="11" fillId="0" borderId="50" xfId="0" applyFont="1" applyFill="1" applyBorder="1" applyAlignment="1" applyProtection="1">
      <alignment horizontal="center" vertical="center"/>
      <protection locked="0"/>
    </xf>
    <xf numFmtId="0" fontId="11" fillId="0" borderId="47" xfId="0" applyFont="1" applyFill="1" applyBorder="1" applyAlignment="1" applyProtection="1">
      <alignment horizontal="center" vertical="center"/>
      <protection locked="0"/>
    </xf>
    <xf numFmtId="0" fontId="11" fillId="0" borderId="48" xfId="0" applyFont="1" applyFill="1" applyBorder="1" applyAlignment="1" applyProtection="1">
      <alignment horizontal="center" vertical="center"/>
      <protection locked="0"/>
    </xf>
    <xf numFmtId="0" fontId="11" fillId="0" borderId="38" xfId="0" applyFont="1" applyFill="1" applyBorder="1" applyAlignment="1" applyProtection="1">
      <alignment horizontal="center" vertical="center" wrapText="1"/>
      <protection locked="0"/>
    </xf>
    <xf numFmtId="0" fontId="11" fillId="0" borderId="12" xfId="0" applyFont="1" applyFill="1" applyBorder="1" applyAlignment="1" applyProtection="1">
      <alignment horizontal="center" vertical="center" wrapText="1"/>
      <protection locked="0"/>
    </xf>
    <xf numFmtId="0" fontId="11" fillId="0" borderId="2" xfId="0" applyFont="1" applyFill="1" applyBorder="1" applyAlignment="1" applyProtection="1">
      <alignment horizontal="center" vertical="center" wrapText="1"/>
      <protection locked="0"/>
    </xf>
    <xf numFmtId="0" fontId="11" fillId="0" borderId="34" xfId="0" applyFont="1" applyFill="1" applyBorder="1" applyAlignment="1" applyProtection="1">
      <alignment horizontal="center" vertical="center" wrapText="1"/>
      <protection locked="0"/>
    </xf>
    <xf numFmtId="0" fontId="11" fillId="0" borderId="1" xfId="0" applyFont="1" applyFill="1" applyBorder="1" applyAlignment="1" applyProtection="1">
      <alignment horizontal="center" vertical="center" wrapText="1"/>
      <protection locked="0"/>
    </xf>
    <xf numFmtId="0" fontId="11" fillId="0" borderId="19" xfId="0" applyFont="1" applyFill="1" applyBorder="1" applyAlignment="1" applyProtection="1">
      <alignment horizontal="center" vertical="center" wrapText="1"/>
      <protection locked="0"/>
    </xf>
    <xf numFmtId="172" fontId="20" fillId="0" borderId="5" xfId="0" applyNumberFormat="1" applyFont="1" applyFill="1" applyBorder="1" applyAlignment="1" applyProtection="1">
      <alignment horizontal="center" vertical="center"/>
      <protection locked="0"/>
    </xf>
    <xf numFmtId="172" fontId="20" fillId="0" borderId="37" xfId="0" applyNumberFormat="1" applyFont="1" applyFill="1" applyBorder="1" applyAlignment="1" applyProtection="1">
      <alignment horizontal="center" vertical="center"/>
      <protection locked="0"/>
    </xf>
    <xf numFmtId="49" fontId="11" fillId="0" borderId="5" xfId="0" applyNumberFormat="1" applyFont="1" applyFill="1" applyBorder="1" applyAlignment="1" applyProtection="1">
      <alignment horizontal="center" vertical="center" wrapText="1"/>
      <protection locked="0"/>
    </xf>
    <xf numFmtId="49" fontId="11" fillId="0" borderId="37" xfId="0" applyNumberFormat="1" applyFont="1" applyFill="1" applyBorder="1" applyAlignment="1" applyProtection="1">
      <alignment horizontal="center" vertical="center" wrapText="1"/>
      <protection locked="0"/>
    </xf>
    <xf numFmtId="170" fontId="11" fillId="0" borderId="51" xfId="0" applyNumberFormat="1" applyFont="1" applyFill="1" applyBorder="1" applyAlignment="1" applyProtection="1">
      <alignment horizontal="center" vertical="center"/>
      <protection locked="0"/>
    </xf>
    <xf numFmtId="170" fontId="11" fillId="0" borderId="52" xfId="0" applyNumberFormat="1" applyFont="1" applyFill="1" applyBorder="1" applyAlignment="1" applyProtection="1">
      <alignment horizontal="center" vertical="center"/>
      <protection locked="0"/>
    </xf>
    <xf numFmtId="170" fontId="11" fillId="0" borderId="8" xfId="0" applyNumberFormat="1" applyFont="1" applyFill="1" applyBorder="1" applyAlignment="1" applyProtection="1">
      <alignment horizontal="center" vertical="center"/>
      <protection locked="0"/>
    </xf>
    <xf numFmtId="170" fontId="11" fillId="0" borderId="21" xfId="0" applyNumberFormat="1" applyFont="1" applyFill="1" applyBorder="1" applyAlignment="1" applyProtection="1">
      <alignment horizontal="center" vertical="center"/>
      <protection locked="0"/>
    </xf>
    <xf numFmtId="0" fontId="11" fillId="0" borderId="43" xfId="0" applyFont="1" applyFill="1" applyBorder="1" applyAlignment="1" applyProtection="1">
      <alignment horizontal="center" vertical="center"/>
      <protection locked="0"/>
    </xf>
    <xf numFmtId="0" fontId="11" fillId="0" borderId="44" xfId="0" applyFont="1" applyFill="1" applyBorder="1" applyAlignment="1" applyProtection="1">
      <alignment horizontal="center" vertical="center"/>
      <protection locked="0"/>
    </xf>
    <xf numFmtId="0" fontId="11" fillId="0" borderId="34" xfId="0" applyFont="1" applyFill="1" applyBorder="1" applyAlignment="1" applyProtection="1">
      <alignment horizontal="center" vertical="center"/>
      <protection locked="0"/>
    </xf>
    <xf numFmtId="0" fontId="11" fillId="0" borderId="1" xfId="0" applyFont="1" applyFill="1" applyBorder="1" applyAlignment="1" applyProtection="1">
      <alignment horizontal="center" vertical="center"/>
      <protection locked="0"/>
    </xf>
    <xf numFmtId="0" fontId="11" fillId="0" borderId="19" xfId="0" applyFont="1" applyFill="1" applyBorder="1" applyAlignment="1" applyProtection="1">
      <alignment horizontal="center" vertical="center"/>
      <protection locked="0"/>
    </xf>
    <xf numFmtId="169" fontId="11" fillId="0" borderId="7" xfId="0" applyNumberFormat="1" applyFont="1" applyFill="1" applyBorder="1" applyAlignment="1" applyProtection="1">
      <alignment horizontal="center" vertical="center"/>
      <protection locked="0"/>
    </xf>
    <xf numFmtId="169" fontId="11" fillId="0" borderId="20" xfId="0" applyNumberFormat="1" applyFont="1" applyFill="1" applyBorder="1" applyAlignment="1" applyProtection="1">
      <alignment horizontal="center" vertical="center"/>
      <protection locked="0"/>
    </xf>
    <xf numFmtId="14" fontId="11" fillId="0" borderId="5" xfId="0" applyNumberFormat="1" applyFont="1" applyFill="1" applyBorder="1" applyAlignment="1" applyProtection="1">
      <alignment horizontal="center" vertical="center"/>
      <protection locked="0"/>
    </xf>
    <xf numFmtId="0" fontId="11" fillId="0" borderId="37" xfId="0" applyFont="1" applyFill="1" applyBorder="1" applyAlignment="1" applyProtection="1">
      <alignment horizontal="center" vertical="center"/>
      <protection locked="0"/>
    </xf>
    <xf numFmtId="164" fontId="11" fillId="0" borderId="11" xfId="0" applyNumberFormat="1" applyFont="1" applyFill="1" applyBorder="1" applyAlignment="1" applyProtection="1">
      <alignment horizontal="center" vertical="center"/>
      <protection locked="0"/>
    </xf>
    <xf numFmtId="0" fontId="11" fillId="0" borderId="24" xfId="0" applyFont="1" applyFill="1" applyBorder="1" applyAlignment="1" applyProtection="1">
      <alignment horizontal="center" vertical="center"/>
      <protection locked="0"/>
    </xf>
    <xf numFmtId="171" fontId="11" fillId="0" borderId="5" xfId="0" applyNumberFormat="1" applyFont="1" applyFill="1" applyBorder="1" applyAlignment="1" applyProtection="1">
      <alignment horizontal="center" vertical="center"/>
      <protection locked="0"/>
    </xf>
    <xf numFmtId="171" fontId="11" fillId="0" borderId="37" xfId="0" applyNumberFormat="1" applyFont="1" applyFill="1" applyBorder="1" applyAlignment="1" applyProtection="1">
      <alignment horizontal="center" vertical="center"/>
      <protection locked="0"/>
    </xf>
    <xf numFmtId="0" fontId="11" fillId="0" borderId="12" xfId="0" applyFont="1" applyFill="1" applyBorder="1" applyAlignment="1" applyProtection="1">
      <alignment horizontal="center" vertical="center"/>
      <protection locked="0"/>
    </xf>
    <xf numFmtId="0" fontId="11" fillId="0" borderId="2" xfId="0" applyFont="1" applyFill="1" applyBorder="1" applyAlignment="1" applyProtection="1">
      <alignment horizontal="center" vertical="center"/>
      <protection locked="0"/>
    </xf>
    <xf numFmtId="49" fontId="11" fillId="0" borderId="49" xfId="0" applyNumberFormat="1" applyFont="1" applyFill="1" applyBorder="1" applyAlignment="1" applyProtection="1">
      <alignment horizontal="center" vertical="center"/>
      <protection locked="0"/>
    </xf>
    <xf numFmtId="170" fontId="11" fillId="0" borderId="45" xfId="0" applyNumberFormat="1" applyFont="1" applyFill="1" applyBorder="1" applyAlignment="1" applyProtection="1">
      <alignment horizontal="center" vertical="center"/>
      <protection locked="0"/>
    </xf>
    <xf numFmtId="170" fontId="11" fillId="0" borderId="46" xfId="0" applyNumberFormat="1" applyFont="1" applyFill="1" applyBorder="1" applyAlignment="1" applyProtection="1">
      <alignment horizontal="center" vertical="center"/>
      <protection locked="0"/>
    </xf>
    <xf numFmtId="169" fontId="11" fillId="0" borderId="49" xfId="0" applyNumberFormat="1" applyFont="1" applyFill="1" applyBorder="1" applyAlignment="1" applyProtection="1">
      <alignment horizontal="center" vertical="center"/>
      <protection locked="0"/>
    </xf>
    <xf numFmtId="169" fontId="11" fillId="0" borderId="50" xfId="0" applyNumberFormat="1" applyFont="1" applyFill="1" applyBorder="1" applyAlignment="1" applyProtection="1">
      <alignment horizontal="center" vertical="center"/>
      <protection locked="0"/>
    </xf>
    <xf numFmtId="49" fontId="11" fillId="0" borderId="43" xfId="0" applyNumberFormat="1" applyFont="1" applyFill="1" applyBorder="1" applyAlignment="1" applyProtection="1">
      <alignment horizontal="center" vertical="center"/>
      <protection locked="0"/>
    </xf>
    <xf numFmtId="170" fontId="11" fillId="0" borderId="10" xfId="0" applyNumberFormat="1" applyFont="1" applyFill="1" applyBorder="1" applyAlignment="1" applyProtection="1">
      <alignment horizontal="center" vertical="center"/>
      <protection locked="0"/>
    </xf>
    <xf numFmtId="170" fontId="11" fillId="0" borderId="23" xfId="0" applyNumberFormat="1" applyFont="1" applyFill="1" applyBorder="1" applyAlignment="1" applyProtection="1">
      <alignment horizontal="center" vertical="center"/>
      <protection locked="0"/>
    </xf>
    <xf numFmtId="0" fontId="18" fillId="0" borderId="38" xfId="0" applyFont="1" applyBorder="1" applyAlignment="1" applyProtection="1">
      <alignment horizontal="center" vertical="center"/>
    </xf>
    <xf numFmtId="0" fontId="18" fillId="0" borderId="2" xfId="0" applyFont="1" applyBorder="1" applyAlignment="1" applyProtection="1">
      <alignment horizontal="center" vertical="center"/>
    </xf>
    <xf numFmtId="0" fontId="16" fillId="0" borderId="33" xfId="0" applyFont="1" applyBorder="1" applyAlignment="1" applyProtection="1">
      <alignment horizontal="center" vertical="center"/>
    </xf>
    <xf numFmtId="0" fontId="11" fillId="0" borderId="53" xfId="0" applyFont="1" applyBorder="1" applyAlignment="1" applyProtection="1">
      <alignment horizontal="center" vertical="center" textRotation="90" wrapText="1"/>
    </xf>
    <xf numFmtId="0" fontId="11" fillId="0" borderId="26" xfId="0" applyFont="1" applyBorder="1" applyAlignment="1" applyProtection="1">
      <alignment horizontal="center" vertical="center" textRotation="90" wrapText="1"/>
    </xf>
    <xf numFmtId="0" fontId="11" fillId="0" borderId="50" xfId="0" applyFont="1" applyBorder="1" applyAlignment="1" applyProtection="1">
      <alignment horizontal="center" vertical="center" textRotation="90" wrapText="1"/>
    </xf>
    <xf numFmtId="0" fontId="16" fillId="0" borderId="38" xfId="0" applyFont="1" applyBorder="1" applyAlignment="1" applyProtection="1">
      <alignment horizontal="center"/>
    </xf>
    <xf numFmtId="0" fontId="16" fillId="0" borderId="12" xfId="0" applyFont="1" applyBorder="1" applyAlignment="1" applyProtection="1">
      <alignment horizontal="center"/>
    </xf>
    <xf numFmtId="0" fontId="16" fillId="0" borderId="2" xfId="0" applyFont="1" applyBorder="1" applyAlignment="1" applyProtection="1">
      <alignment horizontal="center"/>
    </xf>
    <xf numFmtId="0" fontId="11" fillId="0" borderId="54" xfId="0" applyFont="1" applyBorder="1" applyAlignment="1" applyProtection="1">
      <alignment horizontal="center" vertical="center" textRotation="90" wrapText="1"/>
    </xf>
    <xf numFmtId="0" fontId="11" fillId="0" borderId="55" xfId="0" applyFont="1" applyBorder="1" applyAlignment="1" applyProtection="1">
      <alignment horizontal="center" vertical="center" textRotation="90" wrapText="1"/>
    </xf>
    <xf numFmtId="0" fontId="11" fillId="0" borderId="44" xfId="0" applyFont="1" applyBorder="1" applyAlignment="1" applyProtection="1">
      <alignment horizontal="center" vertical="center" textRotation="90" wrapText="1"/>
    </xf>
    <xf numFmtId="0" fontId="14" fillId="0" borderId="11" xfId="0" applyFont="1" applyBorder="1" applyAlignment="1" applyProtection="1">
      <alignment horizontal="center" vertical="center" textRotation="90" wrapText="1"/>
    </xf>
    <xf numFmtId="0" fontId="14" fillId="0" borderId="18" xfId="0" applyFont="1" applyBorder="1" applyAlignment="1" applyProtection="1">
      <alignment horizontal="center" vertical="center" textRotation="90" wrapText="1"/>
    </xf>
    <xf numFmtId="0" fontId="14" fillId="0" borderId="24" xfId="0" applyFont="1" applyBorder="1" applyAlignment="1" applyProtection="1">
      <alignment horizontal="center" vertical="center" textRotation="90" wrapText="1"/>
    </xf>
    <xf numFmtId="0" fontId="16" fillId="0" borderId="38" xfId="0" applyFont="1" applyBorder="1" applyAlignment="1" applyProtection="1">
      <alignment horizontal="center" vertical="center" wrapText="1"/>
    </xf>
    <xf numFmtId="0" fontId="16" fillId="0" borderId="33" xfId="0" applyFont="1" applyBorder="1" applyAlignment="1" applyProtection="1">
      <alignment horizontal="center" vertical="center" wrapText="1"/>
    </xf>
    <xf numFmtId="0" fontId="11" fillId="0" borderId="38" xfId="0" applyFont="1" applyBorder="1" applyAlignment="1" applyProtection="1">
      <alignment horizontal="center" vertical="center" wrapText="1"/>
    </xf>
    <xf numFmtId="0" fontId="11" fillId="0" borderId="12" xfId="0" applyFont="1" applyBorder="1" applyAlignment="1" applyProtection="1">
      <alignment horizontal="center" vertical="center" wrapText="1"/>
    </xf>
    <xf numFmtId="0" fontId="11" fillId="0" borderId="2" xfId="0" applyFont="1" applyBorder="1" applyAlignment="1" applyProtection="1">
      <alignment horizontal="center" vertical="center" wrapText="1"/>
    </xf>
    <xf numFmtId="0" fontId="11" fillId="0" borderId="33" xfId="0" applyFont="1" applyBorder="1" applyAlignment="1" applyProtection="1">
      <alignment horizontal="center" vertical="center" wrapText="1"/>
    </xf>
    <xf numFmtId="0" fontId="11" fillId="0" borderId="0" xfId="0" applyFont="1" applyBorder="1" applyAlignment="1" applyProtection="1">
      <alignment horizontal="center" vertical="center" wrapText="1"/>
    </xf>
    <xf numFmtId="0" fontId="11" fillId="0" borderId="13" xfId="0" applyFont="1" applyBorder="1" applyAlignment="1" applyProtection="1">
      <alignment horizontal="center" vertical="center" wrapText="1"/>
    </xf>
    <xf numFmtId="0" fontId="11" fillId="0" borderId="34" xfId="0" applyFont="1" applyBorder="1" applyAlignment="1" applyProtection="1">
      <alignment horizontal="center" vertical="center" wrapText="1"/>
    </xf>
    <xf numFmtId="0" fontId="11" fillId="0" borderId="1" xfId="0" applyFont="1" applyBorder="1" applyAlignment="1" applyProtection="1">
      <alignment horizontal="center" vertical="center" wrapText="1"/>
    </xf>
    <xf numFmtId="0" fontId="11" fillId="0" borderId="19" xfId="0" applyFont="1" applyBorder="1" applyAlignment="1" applyProtection="1">
      <alignment horizontal="center" vertical="center" wrapText="1"/>
    </xf>
    <xf numFmtId="0" fontId="11" fillId="0" borderId="35" xfId="0" applyFont="1" applyBorder="1" applyAlignment="1" applyProtection="1">
      <alignment horizontal="center" vertical="center" wrapText="1"/>
    </xf>
    <xf numFmtId="0" fontId="11" fillId="0" borderId="56" xfId="0" applyFont="1" applyBorder="1" applyAlignment="1" applyProtection="1">
      <alignment horizontal="center" vertical="center" wrapText="1"/>
    </xf>
    <xf numFmtId="0" fontId="11" fillId="0" borderId="57" xfId="0" applyFont="1" applyBorder="1" applyAlignment="1" applyProtection="1">
      <alignment horizontal="center" vertical="center" wrapText="1"/>
    </xf>
    <xf numFmtId="0" fontId="16" fillId="0" borderId="58" xfId="0" applyFont="1" applyBorder="1" applyAlignment="1" applyProtection="1">
      <alignment horizontal="center" vertical="center"/>
    </xf>
    <xf numFmtId="0" fontId="16" fillId="0" borderId="59" xfId="0" applyFont="1" applyBorder="1" applyAlignment="1" applyProtection="1">
      <alignment horizontal="center" vertical="center"/>
    </xf>
    <xf numFmtId="0" fontId="16" fillId="0" borderId="66" xfId="0" applyFont="1" applyBorder="1" applyAlignment="1" applyProtection="1">
      <alignment horizontal="center" vertical="center"/>
    </xf>
    <xf numFmtId="0" fontId="13" fillId="0" borderId="6" xfId="0" applyFont="1" applyBorder="1" applyAlignment="1" applyProtection="1">
      <alignment horizontal="center" vertical="center" wrapText="1"/>
    </xf>
    <xf numFmtId="0" fontId="13" fillId="0" borderId="37" xfId="0" applyFont="1" applyBorder="1" applyAlignment="1" applyProtection="1">
      <alignment horizontal="center" vertical="center" wrapText="1"/>
    </xf>
    <xf numFmtId="0" fontId="19" fillId="0" borderId="33" xfId="0" applyFont="1" applyBorder="1" applyAlignment="1" applyProtection="1">
      <alignment horizontal="center" vertical="center" wrapText="1"/>
    </xf>
    <xf numFmtId="0" fontId="17" fillId="0" borderId="0" xfId="0" applyFont="1" applyBorder="1" applyAlignment="1" applyProtection="1">
      <alignment horizontal="center" vertical="center" wrapText="1"/>
    </xf>
    <xf numFmtId="0" fontId="17" fillId="0" borderId="13" xfId="0" applyFont="1" applyBorder="1" applyAlignment="1" applyProtection="1">
      <alignment horizontal="center" vertical="center" wrapText="1"/>
    </xf>
    <xf numFmtId="0" fontId="17" fillId="0" borderId="33" xfId="0" applyFont="1" applyBorder="1" applyAlignment="1" applyProtection="1">
      <alignment horizontal="center" vertical="center" wrapText="1"/>
    </xf>
    <xf numFmtId="0" fontId="19" fillId="0" borderId="55" xfId="0" applyFont="1" applyBorder="1" applyAlignment="1" applyProtection="1">
      <alignment horizontal="center" vertical="center"/>
    </xf>
    <xf numFmtId="0" fontId="19" fillId="0" borderId="26" xfId="0" applyFont="1" applyBorder="1" applyAlignment="1" applyProtection="1">
      <alignment horizontal="center" vertical="center"/>
    </xf>
    <xf numFmtId="0" fontId="18" fillId="0" borderId="12" xfId="0" applyFont="1" applyBorder="1" applyAlignment="1" applyProtection="1">
      <alignment horizontal="center" vertical="center"/>
    </xf>
    <xf numFmtId="0" fontId="18" fillId="0" borderId="33" xfId="0" applyFont="1" applyBorder="1" applyAlignment="1" applyProtection="1">
      <alignment horizontal="center" vertical="center"/>
    </xf>
    <xf numFmtId="0" fontId="18" fillId="0" borderId="0" xfId="0" applyFont="1" applyBorder="1" applyAlignment="1" applyProtection="1">
      <alignment horizontal="center" vertical="center"/>
    </xf>
    <xf numFmtId="0" fontId="18" fillId="0" borderId="13" xfId="0" applyFont="1" applyBorder="1" applyAlignment="1" applyProtection="1">
      <alignment horizontal="center" vertical="center"/>
    </xf>
    <xf numFmtId="0" fontId="13" fillId="0" borderId="38" xfId="0" applyFont="1" applyBorder="1" applyAlignment="1" applyProtection="1">
      <alignment horizontal="center"/>
    </xf>
    <xf numFmtId="0" fontId="13" fillId="0" borderId="12" xfId="0" applyFont="1" applyBorder="1" applyAlignment="1" applyProtection="1">
      <alignment horizontal="center"/>
    </xf>
    <xf numFmtId="0" fontId="13" fillId="0" borderId="2" xfId="0" applyFont="1" applyBorder="1" applyAlignment="1" applyProtection="1">
      <alignment horizontal="center"/>
    </xf>
    <xf numFmtId="0" fontId="13" fillId="0" borderId="33" xfId="0" applyFont="1" applyBorder="1" applyAlignment="1" applyProtection="1">
      <alignment horizontal="center"/>
    </xf>
    <xf numFmtId="0" fontId="13" fillId="0" borderId="0" xfId="0" applyFont="1" applyBorder="1" applyAlignment="1" applyProtection="1">
      <alignment horizontal="center"/>
    </xf>
    <xf numFmtId="0" fontId="13" fillId="0" borderId="13" xfId="0" applyFont="1" applyBorder="1" applyAlignment="1" applyProtection="1">
      <alignment horizontal="center"/>
    </xf>
    <xf numFmtId="0" fontId="13" fillId="0" borderId="34" xfId="0" applyFont="1" applyBorder="1" applyAlignment="1" applyProtection="1">
      <alignment horizontal="center"/>
    </xf>
    <xf numFmtId="0" fontId="13" fillId="0" borderId="1" xfId="0" applyFont="1" applyBorder="1" applyAlignment="1" applyProtection="1">
      <alignment horizontal="center"/>
    </xf>
    <xf numFmtId="0" fontId="13" fillId="0" borderId="19" xfId="0" applyFont="1" applyBorder="1" applyAlignment="1" applyProtection="1">
      <alignment horizontal="center"/>
    </xf>
    <xf numFmtId="0" fontId="16" fillId="0" borderId="34" xfId="0" applyFont="1" applyBorder="1" applyAlignment="1" applyProtection="1">
      <alignment horizontal="center" vertical="center" wrapText="1"/>
    </xf>
    <xf numFmtId="0" fontId="7" fillId="0" borderId="49" xfId="1" quotePrefix="1" applyFont="1" applyBorder="1" applyAlignment="1" applyProtection="1">
      <alignment horizontal="center" vertical="center"/>
    </xf>
    <xf numFmtId="0" fontId="7" fillId="0" borderId="49" xfId="1" applyFont="1" applyBorder="1" applyAlignment="1" applyProtection="1">
      <alignment horizontal="center" vertical="center"/>
    </xf>
    <xf numFmtId="0" fontId="7" fillId="0" borderId="47" xfId="1" applyFont="1" applyBorder="1" applyAlignment="1" applyProtection="1">
      <alignment horizontal="center" vertical="center"/>
    </xf>
    <xf numFmtId="0" fontId="19" fillId="0" borderId="44" xfId="0" applyFont="1" applyBorder="1" applyAlignment="1" applyProtection="1">
      <alignment horizontal="center" vertical="center"/>
    </xf>
    <xf numFmtId="0" fontId="19" fillId="0" borderId="50" xfId="0" applyFont="1" applyBorder="1" applyAlignment="1" applyProtection="1">
      <alignment horizontal="center" vertical="center"/>
    </xf>
    <xf numFmtId="0" fontId="11" fillId="0" borderId="33" xfId="0" applyFont="1" applyBorder="1" applyAlignment="1" applyProtection="1">
      <alignment horizontal="center" vertical="center"/>
    </xf>
    <xf numFmtId="0" fontId="11" fillId="0" borderId="0" xfId="0" applyFont="1" applyBorder="1" applyAlignment="1" applyProtection="1">
      <alignment horizontal="center" vertical="center"/>
    </xf>
    <xf numFmtId="0" fontId="11" fillId="0" borderId="13" xfId="0" applyFont="1" applyBorder="1" applyAlignment="1" applyProtection="1">
      <alignment horizontal="center" vertical="center"/>
    </xf>
    <xf numFmtId="0" fontId="11" fillId="0" borderId="34" xfId="0" applyFont="1" applyBorder="1" applyAlignment="1" applyProtection="1">
      <alignment horizontal="center" vertical="center"/>
    </xf>
    <xf numFmtId="0" fontId="11" fillId="0" borderId="1" xfId="0" applyFont="1" applyBorder="1" applyAlignment="1" applyProtection="1">
      <alignment horizontal="center" vertical="center"/>
    </xf>
    <xf numFmtId="0" fontId="11" fillId="0" borderId="19" xfId="0" applyFont="1" applyBorder="1" applyAlignment="1" applyProtection="1">
      <alignment horizontal="center" vertical="center"/>
    </xf>
    <xf numFmtId="0" fontId="19" fillId="0" borderId="54" xfId="0" applyFont="1" applyBorder="1" applyAlignment="1" applyProtection="1">
      <alignment horizontal="center" vertical="center"/>
    </xf>
    <xf numFmtId="0" fontId="19" fillId="0" borderId="53" xfId="0" applyFont="1" applyBorder="1" applyAlignment="1" applyProtection="1">
      <alignment horizontal="center" vertical="center"/>
    </xf>
    <xf numFmtId="0" fontId="17" fillId="0" borderId="34" xfId="0" applyFont="1" applyBorder="1" applyAlignment="1" applyProtection="1">
      <alignment horizontal="center" vertical="center" wrapText="1"/>
    </xf>
    <xf numFmtId="0" fontId="17" fillId="0" borderId="1" xfId="0" applyFont="1" applyBorder="1" applyAlignment="1" applyProtection="1">
      <alignment horizontal="center" vertical="center" wrapText="1"/>
    </xf>
    <xf numFmtId="0" fontId="17" fillId="0" borderId="19" xfId="0" applyFont="1" applyBorder="1" applyAlignment="1" applyProtection="1">
      <alignment horizontal="center" vertical="center" wrapText="1"/>
    </xf>
    <xf numFmtId="0" fontId="11" fillId="0" borderId="64" xfId="0" applyFont="1" applyBorder="1" applyAlignment="1" applyProtection="1">
      <alignment horizontal="center" vertical="center" textRotation="90" wrapText="1"/>
    </xf>
    <xf numFmtId="0" fontId="11" fillId="0" borderId="60" xfId="0" applyFont="1" applyBorder="1" applyAlignment="1" applyProtection="1">
      <alignment horizontal="center" vertical="center" textRotation="90" wrapText="1"/>
    </xf>
    <xf numFmtId="0" fontId="11" fillId="0" borderId="48" xfId="0" applyFont="1" applyBorder="1" applyAlignment="1" applyProtection="1">
      <alignment horizontal="center" vertical="center" textRotation="90" wrapText="1"/>
    </xf>
    <xf numFmtId="0" fontId="16" fillId="0" borderId="38" xfId="0" applyFont="1" applyBorder="1" applyAlignment="1" applyProtection="1">
      <alignment horizontal="center" vertical="center"/>
    </xf>
    <xf numFmtId="0" fontId="17" fillId="0" borderId="38" xfId="1" applyFont="1" applyBorder="1" applyAlignment="1" applyProtection="1">
      <alignment horizontal="center" vertical="center"/>
    </xf>
    <xf numFmtId="0" fontId="17" fillId="0" borderId="12" xfId="1" applyFont="1" applyBorder="1" applyAlignment="1" applyProtection="1">
      <alignment horizontal="center" vertical="center"/>
    </xf>
    <xf numFmtId="0" fontId="17" fillId="0" borderId="2" xfId="1" applyFont="1" applyBorder="1" applyAlignment="1" applyProtection="1">
      <alignment horizontal="center" vertical="center"/>
    </xf>
    <xf numFmtId="0" fontId="17" fillId="0" borderId="33" xfId="1" applyFont="1" applyBorder="1" applyAlignment="1" applyProtection="1">
      <alignment horizontal="center" vertical="center"/>
    </xf>
    <xf numFmtId="0" fontId="17" fillId="0" borderId="0" xfId="1" applyFont="1" applyBorder="1" applyAlignment="1" applyProtection="1">
      <alignment horizontal="center" vertical="center"/>
    </xf>
    <xf numFmtId="0" fontId="17" fillId="0" borderId="13" xfId="1" applyFont="1" applyBorder="1" applyAlignment="1" applyProtection="1">
      <alignment horizontal="center" vertical="center"/>
    </xf>
    <xf numFmtId="0" fontId="19" fillId="0" borderId="38" xfId="0" applyFont="1" applyBorder="1" applyAlignment="1" applyProtection="1">
      <alignment horizontal="center" vertical="center"/>
    </xf>
    <xf numFmtId="0" fontId="19" fillId="0" borderId="2" xfId="0" applyFont="1" applyBorder="1" applyAlignment="1" applyProtection="1">
      <alignment horizontal="center" vertical="center"/>
    </xf>
    <xf numFmtId="0" fontId="19" fillId="0" borderId="34" xfId="0" applyFont="1" applyBorder="1" applyAlignment="1" applyProtection="1">
      <alignment horizontal="center" vertical="center"/>
    </xf>
    <xf numFmtId="0" fontId="19" fillId="0" borderId="19" xfId="0" applyFont="1" applyBorder="1" applyAlignment="1" applyProtection="1">
      <alignment horizontal="center" vertical="center"/>
    </xf>
    <xf numFmtId="168" fontId="17" fillId="0" borderId="12" xfId="1" applyNumberFormat="1" applyFont="1" applyBorder="1" applyAlignment="1" applyProtection="1">
      <alignment horizontal="center" vertical="center"/>
    </xf>
    <xf numFmtId="168" fontId="17" fillId="0" borderId="2" xfId="1" applyNumberFormat="1" applyFont="1" applyBorder="1" applyAlignment="1" applyProtection="1">
      <alignment horizontal="center" vertical="center"/>
    </xf>
    <xf numFmtId="168" fontId="17" fillId="0" borderId="1" xfId="1" applyNumberFormat="1" applyFont="1" applyBorder="1" applyAlignment="1" applyProtection="1">
      <alignment horizontal="center" vertical="center"/>
    </xf>
    <xf numFmtId="168" fontId="17" fillId="0" borderId="19" xfId="1" applyNumberFormat="1" applyFont="1" applyBorder="1" applyAlignment="1" applyProtection="1">
      <alignment horizontal="center" vertical="center"/>
    </xf>
    <xf numFmtId="0" fontId="19" fillId="0" borderId="43" xfId="0" applyFont="1" applyBorder="1" applyAlignment="1" applyProtection="1">
      <alignment horizontal="center" vertical="center" wrapText="1"/>
    </xf>
    <xf numFmtId="0" fontId="19" fillId="0" borderId="49" xfId="0" applyFont="1" applyBorder="1" applyAlignment="1" applyProtection="1">
      <alignment horizontal="center" vertical="center" wrapText="1"/>
    </xf>
    <xf numFmtId="0" fontId="19" fillId="0" borderId="47" xfId="0" applyFont="1" applyBorder="1" applyAlignment="1" applyProtection="1">
      <alignment horizontal="center" vertical="center" wrapText="1"/>
    </xf>
    <xf numFmtId="0" fontId="19" fillId="0" borderId="55" xfId="0" applyFont="1" applyBorder="1" applyAlignment="1" applyProtection="1">
      <alignment horizontal="center" vertical="center" wrapText="1"/>
    </xf>
    <xf numFmtId="0" fontId="19" fillId="0" borderId="26" xfId="0" applyFont="1" applyBorder="1" applyAlignment="1" applyProtection="1">
      <alignment horizontal="center" vertical="center" wrapText="1"/>
    </xf>
    <xf numFmtId="0" fontId="19" fillId="0" borderId="60" xfId="0" applyFont="1" applyBorder="1" applyAlignment="1" applyProtection="1">
      <alignment horizontal="center" vertical="center" wrapText="1"/>
    </xf>
    <xf numFmtId="0" fontId="19" fillId="0" borderId="61" xfId="0" applyFont="1" applyBorder="1" applyAlignment="1" applyProtection="1">
      <alignment horizontal="center" vertical="center" wrapText="1"/>
    </xf>
    <xf numFmtId="0" fontId="19" fillId="0" borderId="62" xfId="0" applyFont="1" applyBorder="1" applyAlignment="1" applyProtection="1">
      <alignment horizontal="center" vertical="center" wrapText="1"/>
    </xf>
    <xf numFmtId="0" fontId="19" fillId="0" borderId="63" xfId="0" applyFont="1" applyBorder="1" applyAlignment="1" applyProtection="1">
      <alignment horizontal="center" vertical="center" wrapText="1"/>
    </xf>
    <xf numFmtId="0" fontId="13" fillId="0" borderId="7" xfId="0" applyFont="1" applyBorder="1" applyAlignment="1" applyProtection="1">
      <alignment horizontal="center"/>
    </xf>
    <xf numFmtId="0" fontId="13" fillId="0" borderId="11" xfId="0" applyFont="1" applyBorder="1" applyAlignment="1" applyProtection="1">
      <alignment horizontal="center"/>
    </xf>
    <xf numFmtId="0" fontId="13" fillId="0" borderId="8" xfId="0" applyFont="1" applyBorder="1" applyAlignment="1" applyProtection="1">
      <alignment horizontal="center"/>
    </xf>
    <xf numFmtId="0" fontId="13" fillId="0" borderId="14" xfId="0" applyFont="1" applyBorder="1" applyAlignment="1" applyProtection="1">
      <alignment horizontal="center"/>
    </xf>
    <xf numFmtId="0" fontId="13" fillId="0" borderId="18" xfId="0" applyFont="1" applyBorder="1" applyAlignment="1" applyProtection="1">
      <alignment horizontal="center"/>
    </xf>
    <xf numFmtId="0" fontId="13" fillId="0" borderId="15" xfId="0" applyFont="1" applyBorder="1" applyAlignment="1" applyProtection="1">
      <alignment horizontal="center"/>
    </xf>
    <xf numFmtId="0" fontId="13" fillId="0" borderId="20" xfId="0" applyFont="1" applyBorder="1" applyAlignment="1" applyProtection="1">
      <alignment horizontal="center"/>
    </xf>
    <xf numFmtId="0" fontId="13" fillId="0" borderId="24" xfId="0" applyFont="1" applyBorder="1" applyAlignment="1" applyProtection="1">
      <alignment horizontal="center"/>
    </xf>
    <xf numFmtId="0" fontId="13" fillId="0" borderId="21" xfId="0" applyFont="1" applyBorder="1" applyAlignment="1" applyProtection="1">
      <alignment horizontal="center"/>
    </xf>
    <xf numFmtId="0" fontId="19" fillId="0" borderId="43" xfId="0" applyFont="1" applyBorder="1" applyAlignment="1" applyProtection="1">
      <alignment horizontal="center" vertical="center"/>
    </xf>
    <xf numFmtId="0" fontId="19" fillId="0" borderId="49" xfId="0" applyFont="1" applyBorder="1" applyAlignment="1" applyProtection="1">
      <alignment horizontal="center" vertical="center"/>
    </xf>
    <xf numFmtId="14" fontId="9" fillId="0" borderId="53" xfId="1" applyNumberFormat="1" applyFont="1" applyBorder="1" applyAlignment="1" applyProtection="1">
      <alignment horizontal="center" vertical="center"/>
    </xf>
    <xf numFmtId="14" fontId="9" fillId="0" borderId="64" xfId="1" applyNumberFormat="1" applyFont="1" applyBorder="1" applyAlignment="1" applyProtection="1">
      <alignment horizontal="center" vertical="center"/>
    </xf>
    <xf numFmtId="0" fontId="17" fillId="0" borderId="53" xfId="1" applyFont="1" applyBorder="1" applyAlignment="1" applyProtection="1">
      <alignment horizontal="center" vertical="center"/>
    </xf>
    <xf numFmtId="0" fontId="17" fillId="0" borderId="64" xfId="1" applyFont="1" applyBorder="1" applyAlignment="1" applyProtection="1">
      <alignment horizontal="center" vertical="center"/>
    </xf>
    <xf numFmtId="0" fontId="17" fillId="0" borderId="24" xfId="1" quotePrefix="1" applyNumberFormat="1" applyFont="1" applyBorder="1" applyAlignment="1" applyProtection="1">
      <alignment horizontal="center" vertical="center"/>
    </xf>
    <xf numFmtId="0" fontId="17" fillId="0" borderId="24" xfId="1" applyNumberFormat="1" applyFont="1" applyBorder="1" applyAlignment="1" applyProtection="1">
      <alignment horizontal="center" vertical="center"/>
    </xf>
    <xf numFmtId="0" fontId="17" fillId="0" borderId="21" xfId="1" applyNumberFormat="1" applyFont="1" applyBorder="1" applyAlignment="1" applyProtection="1">
      <alignment horizontal="center" vertical="center"/>
    </xf>
    <xf numFmtId="164" fontId="17" fillId="0" borderId="53" xfId="1" quotePrefix="1" applyNumberFormat="1" applyFont="1" applyBorder="1" applyAlignment="1" applyProtection="1">
      <alignment horizontal="center" vertical="center"/>
    </xf>
    <xf numFmtId="164" fontId="17" fillId="0" borderId="53" xfId="1" applyNumberFormat="1" applyFont="1" applyBorder="1" applyAlignment="1" applyProtection="1">
      <alignment horizontal="center" vertical="center"/>
    </xf>
    <xf numFmtId="164" fontId="17" fillId="0" borderId="64" xfId="1" applyNumberFormat="1" applyFont="1" applyBorder="1" applyAlignment="1" applyProtection="1">
      <alignment horizontal="center" vertical="center"/>
    </xf>
    <xf numFmtId="14" fontId="17" fillId="0" borderId="53" xfId="1" quotePrefix="1" applyNumberFormat="1" applyFont="1" applyBorder="1" applyAlignment="1" applyProtection="1">
      <alignment horizontal="center" vertical="center"/>
    </xf>
    <xf numFmtId="14" fontId="17" fillId="0" borderId="53" xfId="1" applyNumberFormat="1" applyFont="1" applyBorder="1" applyAlignment="1" applyProtection="1">
      <alignment horizontal="center" vertical="center"/>
    </xf>
    <xf numFmtId="14" fontId="17" fillId="0" borderId="64" xfId="1" applyNumberFormat="1" applyFont="1" applyBorder="1" applyAlignment="1" applyProtection="1">
      <alignment horizontal="center" vertical="center"/>
    </xf>
    <xf numFmtId="0" fontId="19" fillId="0" borderId="39" xfId="0" applyFont="1" applyBorder="1" applyAlignment="1" applyProtection="1">
      <alignment horizontal="center" vertical="center"/>
    </xf>
    <xf numFmtId="0" fontId="19" fillId="0" borderId="40" xfId="0" applyFont="1" applyBorder="1" applyAlignment="1" applyProtection="1">
      <alignment horizontal="center" vertical="center"/>
    </xf>
    <xf numFmtId="0" fontId="19" fillId="0" borderId="41" xfId="0" applyFont="1" applyBorder="1" applyAlignment="1" applyProtection="1">
      <alignment horizontal="center" vertical="center"/>
    </xf>
    <xf numFmtId="0" fontId="13" fillId="0" borderId="5" xfId="0" applyFont="1" applyBorder="1" applyAlignment="1" applyProtection="1">
      <alignment horizontal="center" vertical="center" wrapText="1"/>
    </xf>
    <xf numFmtId="0" fontId="19" fillId="0" borderId="38" xfId="0" applyFont="1" applyBorder="1" applyAlignment="1" applyProtection="1">
      <alignment horizontal="center" vertical="center" wrapText="1"/>
    </xf>
    <xf numFmtId="0" fontId="17" fillId="0" borderId="12" xfId="0" applyFont="1" applyBorder="1" applyAlignment="1" applyProtection="1">
      <alignment horizontal="center" vertical="center" wrapText="1"/>
    </xf>
    <xf numFmtId="0" fontId="17" fillId="0" borderId="2" xfId="0" applyFont="1" applyBorder="1" applyAlignment="1" applyProtection="1">
      <alignment horizontal="center" vertical="center" wrapText="1"/>
    </xf>
    <xf numFmtId="0" fontId="8" fillId="0" borderId="24" xfId="1" applyFont="1" applyBorder="1" applyAlignment="1" applyProtection="1">
      <alignment horizontal="center" vertical="center"/>
    </xf>
    <xf numFmtId="0" fontId="8" fillId="0" borderId="21" xfId="1" applyFont="1" applyBorder="1" applyAlignment="1" applyProtection="1">
      <alignment horizontal="center" vertical="center"/>
    </xf>
    <xf numFmtId="164" fontId="8" fillId="0" borderId="53" xfId="1" applyNumberFormat="1" applyFont="1" applyBorder="1" applyAlignment="1" applyProtection="1">
      <alignment horizontal="center" vertical="center"/>
    </xf>
    <xf numFmtId="164" fontId="8" fillId="0" borderId="64" xfId="1" applyNumberFormat="1" applyFont="1" applyBorder="1" applyAlignment="1" applyProtection="1">
      <alignment horizontal="center" vertical="center"/>
    </xf>
    <xf numFmtId="0" fontId="14" fillId="0" borderId="33" xfId="0" applyFont="1" applyBorder="1" applyAlignment="1" applyProtection="1">
      <alignment horizontal="center" vertical="center" wrapText="1"/>
    </xf>
    <xf numFmtId="0" fontId="14" fillId="0" borderId="0" xfId="0" applyFont="1" applyBorder="1" applyAlignment="1" applyProtection="1">
      <alignment horizontal="center" vertical="center" wrapText="1"/>
    </xf>
    <xf numFmtId="0" fontId="14" fillId="0" borderId="13" xfId="0" applyFont="1" applyBorder="1" applyAlignment="1" applyProtection="1">
      <alignment horizontal="center" vertical="center" wrapText="1"/>
    </xf>
    <xf numFmtId="0" fontId="14" fillId="0" borderId="34" xfId="0" applyFont="1" applyBorder="1" applyAlignment="1" applyProtection="1">
      <alignment horizontal="center" vertical="center" wrapText="1"/>
    </xf>
    <xf numFmtId="0" fontId="14" fillId="0" borderId="1" xfId="0" applyFont="1" applyBorder="1" applyAlignment="1" applyProtection="1">
      <alignment horizontal="center" vertical="center" wrapText="1"/>
    </xf>
    <xf numFmtId="0" fontId="14" fillId="0" borderId="19" xfId="0" applyFont="1" applyBorder="1" applyAlignment="1" applyProtection="1">
      <alignment horizontal="center" vertical="center" wrapText="1"/>
    </xf>
    <xf numFmtId="0" fontId="13" fillId="0" borderId="65" xfId="0" applyFont="1" applyBorder="1" applyAlignment="1" applyProtection="1">
      <alignment horizontal="center"/>
    </xf>
    <xf numFmtId="0" fontId="13" fillId="0" borderId="30" xfId="0" applyFont="1" applyBorder="1" applyAlignment="1" applyProtection="1">
      <alignment horizontal="center"/>
    </xf>
    <xf numFmtId="0" fontId="11" fillId="0" borderId="36" xfId="0" applyFont="1" applyBorder="1" applyAlignment="1" applyProtection="1">
      <alignment horizontal="center" vertical="center" textRotation="90" wrapText="1"/>
    </xf>
    <xf numFmtId="0" fontId="11" fillId="0" borderId="52" xfId="0" applyFont="1" applyBorder="1" applyAlignment="1" applyProtection="1">
      <alignment horizontal="center" vertical="center" textRotation="90" wrapText="1"/>
    </xf>
    <xf numFmtId="0" fontId="19" fillId="0" borderId="58" xfId="0" applyFont="1" applyBorder="1" applyAlignment="1" applyProtection="1">
      <alignment horizontal="center" vertical="center"/>
    </xf>
    <xf numFmtId="0" fontId="19" fillId="0" borderId="59" xfId="0" applyFont="1" applyBorder="1" applyAlignment="1" applyProtection="1">
      <alignment horizontal="center" vertical="center"/>
    </xf>
    <xf numFmtId="0" fontId="19" fillId="0" borderId="0" xfId="0" applyFont="1" applyBorder="1" applyAlignment="1" applyProtection="1">
      <alignment horizontal="center" vertical="center"/>
    </xf>
    <xf numFmtId="0" fontId="19" fillId="0" borderId="1" xfId="0" applyFont="1" applyBorder="1" applyAlignment="1" applyProtection="1">
      <alignment horizontal="center" vertical="center"/>
    </xf>
    <xf numFmtId="0" fontId="19" fillId="0" borderId="66" xfId="0" applyFont="1" applyBorder="1" applyAlignment="1" applyProtection="1">
      <alignment horizontal="center" vertical="center"/>
    </xf>
    <xf numFmtId="0" fontId="11" fillId="0" borderId="7" xfId="0" applyFont="1" applyFill="1" applyBorder="1" applyAlignment="1" applyProtection="1">
      <alignment horizontal="center" vertical="center"/>
      <protection locked="0"/>
    </xf>
    <xf numFmtId="0" fontId="11" fillId="0" borderId="20" xfId="0" applyFont="1" applyFill="1" applyBorder="1" applyAlignment="1" applyProtection="1">
      <alignment horizontal="center" vertical="center"/>
      <protection locked="0"/>
    </xf>
    <xf numFmtId="0" fontId="11" fillId="0" borderId="11" xfId="0" applyFont="1" applyFill="1" applyBorder="1" applyAlignment="1" applyProtection="1">
      <alignment horizontal="center" vertical="center"/>
      <protection locked="0"/>
    </xf>
    <xf numFmtId="0" fontId="16" fillId="0" borderId="33" xfId="0" applyFont="1" applyBorder="1" applyAlignment="1" applyProtection="1">
      <alignment horizontal="center"/>
    </xf>
    <xf numFmtId="0" fontId="16" fillId="0" borderId="13" xfId="0" applyFont="1" applyBorder="1" applyAlignment="1" applyProtection="1">
      <alignment horizontal="center"/>
    </xf>
    <xf numFmtId="0" fontId="16" fillId="0" borderId="67" xfId="0" applyFont="1" applyBorder="1" applyAlignment="1" applyProtection="1">
      <alignment horizontal="center" vertical="center" textRotation="90" wrapText="1"/>
    </xf>
    <xf numFmtId="0" fontId="16" fillId="0" borderId="68" xfId="0" applyFont="1" applyBorder="1" applyAlignment="1" applyProtection="1">
      <alignment horizontal="center" vertical="center" textRotation="90" wrapText="1"/>
    </xf>
    <xf numFmtId="0" fontId="16" fillId="0" borderId="35" xfId="0" applyFont="1" applyBorder="1" applyAlignment="1" applyProtection="1">
      <alignment horizontal="center" vertical="center" textRotation="90" wrapText="1"/>
    </xf>
    <xf numFmtId="0" fontId="16" fillId="0" borderId="56" xfId="0" applyFont="1" applyBorder="1" applyAlignment="1" applyProtection="1">
      <alignment horizontal="center" vertical="center" textRotation="90" wrapText="1"/>
    </xf>
    <xf numFmtId="0" fontId="13" fillId="0" borderId="0" xfId="0" applyFont="1" applyAlignment="1" applyProtection="1">
      <alignment horizontal="center"/>
    </xf>
    <xf numFmtId="0" fontId="16" fillId="0" borderId="5" xfId="0" applyFont="1" applyBorder="1" applyAlignment="1" applyProtection="1">
      <alignment horizontal="center" vertical="center" wrapText="1"/>
    </xf>
    <xf numFmtId="0" fontId="16" fillId="0" borderId="6" xfId="0" applyFont="1" applyBorder="1" applyAlignment="1" applyProtection="1">
      <alignment horizontal="center" vertical="center" wrapText="1"/>
    </xf>
    <xf numFmtId="0" fontId="16" fillId="0" borderId="37" xfId="0" applyFont="1" applyBorder="1" applyAlignment="1" applyProtection="1">
      <alignment horizontal="center" vertical="center" wrapText="1"/>
    </xf>
    <xf numFmtId="0" fontId="11" fillId="0" borderId="69" xfId="0" applyFont="1" applyBorder="1" applyAlignment="1" applyProtection="1">
      <alignment horizontal="center" vertical="center" wrapText="1"/>
    </xf>
    <xf numFmtId="0" fontId="11" fillId="0" borderId="0" xfId="0" applyFont="1" applyAlignment="1" applyProtection="1">
      <alignment horizontal="center"/>
    </xf>
  </cellXfs>
  <cellStyles count="5">
    <cellStyle name="Lien hypertexte" xfId="1" builtinId="8"/>
    <cellStyle name="Monétaire" xfId="2" builtinId="4"/>
    <cellStyle name="Normal" xfId="0" builtinId="0"/>
    <cellStyle name="Normal 2" xfId="3"/>
    <cellStyle name="Normal 3" xfId="4"/>
  </cellStyles>
  <dxfs count="2">
    <dxf>
      <font>
        <strike val="0"/>
        <color theme="1"/>
      </font>
    </dxf>
    <dxf>
      <font>
        <strike/>
        <color auto="1"/>
      </font>
      <numFmt numFmtId="30" formatCode="@"/>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xdr:from>
      <xdr:col>0</xdr:col>
      <xdr:colOff>63500</xdr:colOff>
      <xdr:row>0</xdr:row>
      <xdr:rowOff>2</xdr:rowOff>
    </xdr:from>
    <xdr:to>
      <xdr:col>9</xdr:col>
      <xdr:colOff>858308</xdr:colOff>
      <xdr:row>1</xdr:row>
      <xdr:rowOff>42335</xdr:rowOff>
    </xdr:to>
    <xdr:sp macro="" textlink="">
      <xdr:nvSpPr>
        <xdr:cNvPr id="2" name="ZoneTexte 1"/>
        <xdr:cNvSpPr txBox="1"/>
      </xdr:nvSpPr>
      <xdr:spPr>
        <a:xfrm>
          <a:off x="63500" y="2"/>
          <a:ext cx="5610225" cy="243416"/>
        </a:xfrm>
        <a:prstGeom prst="rect">
          <a:avLst/>
        </a:prstGeom>
        <a:noFill/>
        <a:ln>
          <a:solidFill>
            <a:schemeClr val="accent1"/>
          </a:solidFill>
        </a:ln>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indent="0" defTabSz="914400" eaLnBrk="1" fontAlgn="auto" latinLnBrk="0" hangingPunct="1">
            <a:lnSpc>
              <a:spcPct val="100000"/>
            </a:lnSpc>
            <a:spcBef>
              <a:spcPts val="0"/>
            </a:spcBef>
            <a:spcAft>
              <a:spcPts val="0"/>
            </a:spcAft>
            <a:buClrTx/>
            <a:buSzTx/>
            <a:buFontTx/>
            <a:buNone/>
            <a:tabLst/>
            <a:defRPr/>
          </a:pPr>
          <a:r>
            <a:rPr lang="fr-FR" sz="1000" b="1">
              <a:solidFill>
                <a:schemeClr val="tx2"/>
              </a:solidFill>
              <a:latin typeface="+mn-lt"/>
              <a:ea typeface="+mn-ea"/>
              <a:cs typeface="+mn-cs"/>
            </a:rPr>
            <a:t>ENR_EXPL_THO_014_005	</a:t>
          </a:r>
          <a:r>
            <a:rPr lang="fr-FR" sz="1000" b="1">
              <a:solidFill>
                <a:schemeClr val="tx2"/>
              </a:solidFill>
              <a:latin typeface="Times New Roman" pitchFamily="18" charset="0"/>
              <a:ea typeface="+mn-ea"/>
              <a:cs typeface="Times New Roman" pitchFamily="18" charset="0"/>
            </a:rPr>
            <a:t>LOG</a:t>
          </a:r>
          <a:r>
            <a:rPr lang="fr-FR" sz="1000" b="1" baseline="0">
              <a:solidFill>
                <a:schemeClr val="tx2"/>
              </a:solidFill>
              <a:latin typeface="Times New Roman" pitchFamily="18" charset="0"/>
              <a:ea typeface="+mn-ea"/>
              <a:cs typeface="Times New Roman" pitchFamily="18" charset="0"/>
            </a:rPr>
            <a:t>-BOOK 		</a:t>
          </a:r>
          <a:r>
            <a:rPr lang="fr-FR" sz="1000" b="1" baseline="0">
              <a:solidFill>
                <a:schemeClr val="tx2"/>
              </a:solidFill>
              <a:latin typeface="+mn-lt"/>
              <a:ea typeface="+mn-ea"/>
              <a:cs typeface="+mn-cs"/>
            </a:rPr>
            <a:t>v05 du 25/10/2013</a:t>
          </a:r>
          <a:endParaRPr lang="fr-FR" sz="1000" b="1">
            <a:solidFill>
              <a:schemeClr val="tx2"/>
            </a:solidFill>
          </a:endParaRPr>
        </a:p>
        <a:p>
          <a:r>
            <a:rPr lang="fr-FR" sz="1200" b="1" baseline="0">
              <a:solidFill>
                <a:schemeClr val="tx2"/>
              </a:solidFill>
              <a:latin typeface="Times New Roman" pitchFamily="18" charset="0"/>
              <a:cs typeface="Times New Roman" pitchFamily="18" charset="0"/>
            </a:rPr>
            <a:t>	</a:t>
          </a:r>
          <a:r>
            <a:rPr lang="fr-FR" sz="800" b="1" baseline="0">
              <a:solidFill>
                <a:schemeClr val="tx2"/>
              </a:solidFill>
              <a:latin typeface="Times New Roman" pitchFamily="18" charset="0"/>
              <a:cs typeface="Times New Roman" pitchFamily="18" charset="0"/>
            </a:rPr>
            <a:t>	</a:t>
          </a:r>
          <a:endParaRPr lang="fr-FR" sz="800" b="1">
            <a:solidFill>
              <a:schemeClr val="tx2"/>
            </a:solidFill>
            <a:latin typeface="Times New Roman" pitchFamily="18" charset="0"/>
            <a:cs typeface="Times New Roman"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28</xdr:col>
          <xdr:colOff>9525</xdr:colOff>
          <xdr:row>1</xdr:row>
          <xdr:rowOff>0</xdr:rowOff>
        </xdr:from>
        <xdr:to>
          <xdr:col>37</xdr:col>
          <xdr:colOff>57150</xdr:colOff>
          <xdr:row>4</xdr:row>
          <xdr:rowOff>247650</xdr:rowOff>
        </xdr:to>
        <xdr:pic>
          <xdr:nvPicPr>
            <xdr:cNvPr id="2097" name="Picture 20"/>
            <xdr:cNvPicPr>
              <a:picLocks noChangeAspect="1" noChangeArrowheads="1"/>
              <a:extLst>
                <a:ext uri="{84589F7E-364E-4C9E-8A38-B11213B215E9}">
                  <a14:cameraTool cellRange="'1.Marée'!$B$3:$G$9" spid="_x0000_s2254"/>
                </a:ext>
              </a:extLst>
            </xdr:cNvPicPr>
          </xdr:nvPicPr>
          <xdr:blipFill>
            <a:blip xmlns:r="http://schemas.openxmlformats.org/officeDocument/2006/relationships" r:embed="rId1"/>
            <a:srcRect/>
            <a:stretch>
              <a:fillRect/>
            </a:stretch>
          </xdr:blipFill>
          <xdr:spPr bwMode="auto">
            <a:xfrm>
              <a:off x="11391900" y="228600"/>
              <a:ext cx="4924425" cy="1019175"/>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pic>
        <xdr:clientData/>
      </xdr:twoCellAnchor>
    </mc:Choice>
    <mc:Fallback/>
  </mc:AlternateContent>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 Id="rId5" Type="http://schemas.openxmlformats.org/officeDocument/2006/relationships/vmlDrawing" Target="../drawings/vmlDrawing2.vml"/><Relationship Id="rId4"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autoPageBreaks="0" fitToPage="1"/>
  </sheetPr>
  <dimension ref="B1:AE43"/>
  <sheetViews>
    <sheetView tabSelected="1" zoomScale="90" zoomScaleNormal="90" workbookViewId="0">
      <selection activeCell="F22" sqref="F22:G22"/>
    </sheetView>
  </sheetViews>
  <sheetFormatPr baseColWidth="10" defaultRowHeight="15.75" x14ac:dyDescent="0.25"/>
  <cols>
    <col min="1" max="1" width="8.5703125" style="47" customWidth="1"/>
    <col min="2" max="2" width="13.42578125" style="47" customWidth="1"/>
    <col min="3" max="3" width="1.85546875" style="47" customWidth="1"/>
    <col min="4" max="4" width="12.85546875" style="47" customWidth="1"/>
    <col min="5" max="5" width="1.7109375" style="47" customWidth="1"/>
    <col min="6" max="6" width="11.28515625" style="47" customWidth="1"/>
    <col min="7" max="7" width="8.7109375" style="47" customWidth="1"/>
    <col min="8" max="8" width="11.42578125" style="47"/>
    <col min="9" max="9" width="2.140625" style="47" customWidth="1"/>
    <col min="10" max="10" width="16.140625" style="47" customWidth="1"/>
    <col min="11" max="14" width="11.42578125" style="47"/>
    <col min="15" max="15" width="3.7109375" style="47" customWidth="1"/>
    <col min="16" max="26" width="11.42578125" style="47"/>
    <col min="27" max="27" width="6.85546875" style="47" hidden="1" customWidth="1"/>
    <col min="28" max="28" width="10.140625" style="47" hidden="1" customWidth="1"/>
    <col min="29" max="29" width="13.28515625" style="47" hidden="1" customWidth="1"/>
    <col min="30" max="30" width="31.85546875" style="47" hidden="1" customWidth="1"/>
    <col min="31" max="31" width="19.85546875" style="47" hidden="1" customWidth="1"/>
    <col min="32" max="16384" width="11.42578125" style="47"/>
  </cols>
  <sheetData>
    <row r="1" spans="2:31" x14ac:dyDescent="0.25">
      <c r="AA1" s="46" t="s">
        <v>109</v>
      </c>
      <c r="AB1" s="46" t="s">
        <v>110</v>
      </c>
      <c r="AC1" s="46" t="s">
        <v>111</v>
      </c>
      <c r="AD1" s="46" t="s">
        <v>112</v>
      </c>
      <c r="AE1" s="47" t="s">
        <v>154</v>
      </c>
    </row>
    <row r="2" spans="2:31" x14ac:dyDescent="0.25">
      <c r="AA2" s="46"/>
      <c r="AB2" s="46"/>
      <c r="AC2" s="46"/>
      <c r="AD2" s="46"/>
    </row>
    <row r="3" spans="2:31" s="88" customFormat="1" ht="15.75" customHeight="1" x14ac:dyDescent="0.25">
      <c r="B3" s="52" t="s">
        <v>70</v>
      </c>
      <c r="C3" s="53"/>
      <c r="D3" s="62"/>
      <c r="E3" s="53" t="s">
        <v>71</v>
      </c>
      <c r="F3" s="119" t="s">
        <v>186</v>
      </c>
      <c r="G3" s="120"/>
      <c r="H3" s="105"/>
      <c r="L3" s="121"/>
      <c r="M3" s="121"/>
      <c r="N3" s="121"/>
      <c r="O3" s="106"/>
      <c r="P3" s="122"/>
      <c r="Q3" s="122"/>
      <c r="R3" s="122"/>
      <c r="AA3" s="85" t="s">
        <v>105</v>
      </c>
      <c r="AB3" s="86" t="s">
        <v>108</v>
      </c>
      <c r="AC3" s="86" t="s">
        <v>184</v>
      </c>
      <c r="AD3" s="76" t="s">
        <v>164</v>
      </c>
      <c r="AE3" s="87" t="s">
        <v>113</v>
      </c>
    </row>
    <row r="4" spans="2:31" s="88" customFormat="1" ht="15.75" customHeight="1" x14ac:dyDescent="0.25">
      <c r="B4" s="58" t="s">
        <v>72</v>
      </c>
      <c r="C4" s="49"/>
      <c r="D4" s="50"/>
      <c r="E4" s="49" t="s">
        <v>71</v>
      </c>
      <c r="F4" s="117" t="s">
        <v>187</v>
      </c>
      <c r="G4" s="118"/>
      <c r="H4" s="105"/>
      <c r="L4" s="121"/>
      <c r="M4" s="121"/>
      <c r="N4" s="121"/>
      <c r="O4" s="106"/>
      <c r="P4" s="122"/>
      <c r="Q4" s="122"/>
      <c r="R4" s="122"/>
      <c r="AA4" s="85" t="s">
        <v>106</v>
      </c>
      <c r="AB4" s="86" t="s">
        <v>107</v>
      </c>
      <c r="AC4" s="86" t="s">
        <v>67</v>
      </c>
      <c r="AD4" s="76" t="s">
        <v>169</v>
      </c>
      <c r="AE4" s="107" t="s">
        <v>114</v>
      </c>
    </row>
    <row r="5" spans="2:31" s="88" customFormat="1" ht="15.75" customHeight="1" x14ac:dyDescent="0.25">
      <c r="B5" s="58" t="s">
        <v>73</v>
      </c>
      <c r="C5" s="49"/>
      <c r="D5" s="50"/>
      <c r="E5" s="49" t="s">
        <v>71</v>
      </c>
      <c r="F5" s="117">
        <v>930604</v>
      </c>
      <c r="G5" s="118"/>
      <c r="H5" s="105"/>
      <c r="L5" s="106"/>
      <c r="M5" s="106"/>
      <c r="N5" s="106"/>
      <c r="O5" s="106"/>
      <c r="P5" s="108"/>
      <c r="Q5" s="108"/>
      <c r="R5" s="108"/>
      <c r="AC5" s="86" t="s">
        <v>68</v>
      </c>
      <c r="AD5" s="76" t="s">
        <v>166</v>
      </c>
      <c r="AE5" s="87" t="s">
        <v>140</v>
      </c>
    </row>
    <row r="6" spans="2:31" s="88" customFormat="1" ht="15.75" customHeight="1" x14ac:dyDescent="0.25">
      <c r="B6" s="114" t="s">
        <v>74</v>
      </c>
      <c r="C6" s="113"/>
      <c r="D6" s="49"/>
      <c r="E6" s="49" t="s">
        <v>71</v>
      </c>
      <c r="F6" s="117" t="s">
        <v>188</v>
      </c>
      <c r="G6" s="118"/>
      <c r="H6" s="105"/>
      <c r="L6" s="106"/>
      <c r="M6" s="106"/>
      <c r="N6" s="106"/>
      <c r="O6" s="106"/>
      <c r="P6" s="108"/>
      <c r="Q6" s="108"/>
      <c r="R6" s="108"/>
      <c r="AD6" s="76" t="s">
        <v>58</v>
      </c>
      <c r="AE6" s="87" t="s">
        <v>141</v>
      </c>
    </row>
    <row r="7" spans="2:31" s="88" customFormat="1" ht="15.75" customHeight="1" x14ac:dyDescent="0.25">
      <c r="B7" s="114" t="s">
        <v>75</v>
      </c>
      <c r="C7" s="113"/>
      <c r="D7" s="49"/>
      <c r="E7" s="49" t="s">
        <v>71</v>
      </c>
      <c r="F7" s="117" t="s">
        <v>189</v>
      </c>
      <c r="G7" s="118"/>
      <c r="H7" s="105"/>
      <c r="L7" s="106"/>
      <c r="M7" s="106"/>
      <c r="N7" s="106"/>
      <c r="O7" s="106"/>
      <c r="P7" s="108"/>
      <c r="Q7" s="108"/>
      <c r="R7" s="108"/>
      <c r="AD7" s="76" t="s">
        <v>167</v>
      </c>
      <c r="AE7" s="87" t="s">
        <v>116</v>
      </c>
    </row>
    <row r="8" spans="2:31" s="88" customFormat="1" ht="15.75" customHeight="1" x14ac:dyDescent="0.25">
      <c r="B8" s="114" t="s">
        <v>76</v>
      </c>
      <c r="C8" s="113"/>
      <c r="D8" s="50"/>
      <c r="E8" s="49" t="s">
        <v>71</v>
      </c>
      <c r="F8" s="117">
        <v>9651993</v>
      </c>
      <c r="G8" s="118"/>
      <c r="H8" s="105"/>
      <c r="L8" s="106"/>
      <c r="M8" s="106"/>
      <c r="N8" s="106"/>
      <c r="O8" s="106"/>
      <c r="P8" s="108"/>
      <c r="Q8" s="108"/>
      <c r="R8" s="108"/>
      <c r="AD8" s="76" t="s">
        <v>170</v>
      </c>
      <c r="AE8" s="87" t="s">
        <v>136</v>
      </c>
    </row>
    <row r="9" spans="2:31" s="88" customFormat="1" ht="15.75" customHeight="1" x14ac:dyDescent="0.25">
      <c r="B9" s="115" t="s">
        <v>77</v>
      </c>
      <c r="C9" s="60"/>
      <c r="D9" s="116"/>
      <c r="E9" s="55" t="s">
        <v>71</v>
      </c>
      <c r="F9" s="128"/>
      <c r="G9" s="129"/>
      <c r="H9" s="105"/>
      <c r="L9" s="106"/>
      <c r="M9" s="106"/>
      <c r="N9" s="106"/>
      <c r="O9" s="106"/>
      <c r="P9" s="108"/>
      <c r="Q9" s="108"/>
      <c r="R9" s="108"/>
      <c r="AE9" s="87" t="s">
        <v>117</v>
      </c>
    </row>
    <row r="10" spans="2:31" x14ac:dyDescent="0.25">
      <c r="B10" s="55"/>
      <c r="C10" s="55"/>
      <c r="D10" s="55"/>
      <c r="E10" s="55"/>
      <c r="F10" s="55"/>
      <c r="G10" s="55"/>
      <c r="L10" s="51"/>
      <c r="M10" s="51"/>
      <c r="N10" s="51"/>
      <c r="O10" s="51"/>
      <c r="P10" s="59"/>
      <c r="Q10" s="59"/>
      <c r="R10" s="59"/>
      <c r="AE10" s="87" t="s">
        <v>118</v>
      </c>
    </row>
    <row r="11" spans="2:31" x14ac:dyDescent="0.25">
      <c r="B11" s="52" t="s">
        <v>78</v>
      </c>
      <c r="C11" s="53"/>
      <c r="D11" s="126" t="s">
        <v>190</v>
      </c>
      <c r="E11" s="126"/>
      <c r="F11" s="126"/>
      <c r="G11" s="127"/>
      <c r="L11" s="51"/>
      <c r="M11" s="51"/>
      <c r="N11" s="51"/>
      <c r="O11" s="51"/>
      <c r="P11" s="59"/>
      <c r="Q11" s="59"/>
      <c r="R11" s="59"/>
      <c r="AE11" s="48" t="s">
        <v>120</v>
      </c>
    </row>
    <row r="12" spans="2:31" x14ac:dyDescent="0.25">
      <c r="B12" s="54" t="s">
        <v>79</v>
      </c>
      <c r="C12" s="55"/>
      <c r="D12" s="123" t="s">
        <v>191</v>
      </c>
      <c r="E12" s="123"/>
      <c r="F12" s="123"/>
      <c r="G12" s="124"/>
      <c r="L12" s="51"/>
      <c r="M12" s="51"/>
      <c r="N12" s="51"/>
      <c r="O12" s="51"/>
      <c r="P12" s="59"/>
      <c r="Q12" s="59"/>
      <c r="R12" s="59"/>
      <c r="AE12" s="48" t="s">
        <v>122</v>
      </c>
    </row>
    <row r="13" spans="2:31" x14ac:dyDescent="0.25">
      <c r="L13" s="51"/>
      <c r="M13" s="51"/>
      <c r="N13" s="51"/>
      <c r="O13" s="51"/>
      <c r="P13" s="125"/>
      <c r="Q13" s="125"/>
      <c r="R13" s="125"/>
      <c r="AE13" s="48" t="s">
        <v>142</v>
      </c>
    </row>
    <row r="14" spans="2:31" x14ac:dyDescent="0.25">
      <c r="B14" s="52" t="s">
        <v>80</v>
      </c>
      <c r="C14" s="53"/>
      <c r="D14" s="56" t="s">
        <v>81</v>
      </c>
      <c r="E14" s="57" t="s">
        <v>71</v>
      </c>
      <c r="F14" s="126" t="s">
        <v>185</v>
      </c>
      <c r="G14" s="127"/>
      <c r="L14" s="51"/>
      <c r="M14" s="51"/>
      <c r="N14" s="51"/>
      <c r="O14" s="51"/>
      <c r="P14" s="125"/>
      <c r="Q14" s="125"/>
      <c r="R14" s="125"/>
      <c r="AE14" s="48" t="s">
        <v>124</v>
      </c>
    </row>
    <row r="15" spans="2:31" x14ac:dyDescent="0.25">
      <c r="B15" s="58"/>
      <c r="C15" s="49"/>
      <c r="D15" s="51" t="s">
        <v>82</v>
      </c>
      <c r="E15" s="59" t="s">
        <v>71</v>
      </c>
      <c r="F15" s="130">
        <v>42713</v>
      </c>
      <c r="G15" s="131"/>
      <c r="L15" s="132"/>
      <c r="M15" s="132"/>
      <c r="N15" s="132"/>
      <c r="O15" s="51"/>
      <c r="P15" s="125"/>
      <c r="Q15" s="125"/>
      <c r="R15" s="125"/>
      <c r="AE15" s="48" t="s">
        <v>149</v>
      </c>
    </row>
    <row r="16" spans="2:31" x14ac:dyDescent="0.25">
      <c r="B16" s="58"/>
      <c r="C16" s="49"/>
      <c r="D16" s="51" t="s">
        <v>83</v>
      </c>
      <c r="E16" s="59" t="s">
        <v>71</v>
      </c>
      <c r="F16" s="133">
        <v>0.89583333333333337</v>
      </c>
      <c r="G16" s="134"/>
      <c r="L16" s="132"/>
      <c r="M16" s="132"/>
      <c r="N16" s="132"/>
      <c r="O16" s="51"/>
      <c r="P16" s="125"/>
      <c r="Q16" s="125"/>
      <c r="R16" s="125"/>
      <c r="AE16" s="48" t="s">
        <v>125</v>
      </c>
    </row>
    <row r="17" spans="2:31" x14ac:dyDescent="0.25">
      <c r="B17" s="54"/>
      <c r="C17" s="55"/>
      <c r="D17" s="60" t="s">
        <v>84</v>
      </c>
      <c r="E17" s="61" t="s">
        <v>71</v>
      </c>
      <c r="F17" s="123">
        <v>0</v>
      </c>
      <c r="G17" s="124"/>
      <c r="AE17" s="48" t="s">
        <v>146</v>
      </c>
    </row>
    <row r="18" spans="2:31" x14ac:dyDescent="0.25">
      <c r="F18" s="109"/>
      <c r="G18" s="109"/>
      <c r="AE18" s="48" t="s">
        <v>127</v>
      </c>
    </row>
    <row r="19" spans="2:31" x14ac:dyDescent="0.25">
      <c r="B19" s="52" t="s">
        <v>85</v>
      </c>
      <c r="C19" s="53"/>
      <c r="D19" s="56" t="s">
        <v>81</v>
      </c>
      <c r="E19" s="56" t="s">
        <v>71</v>
      </c>
      <c r="F19" s="126" t="s">
        <v>192</v>
      </c>
      <c r="G19" s="127"/>
      <c r="AE19" s="48" t="s">
        <v>121</v>
      </c>
    </row>
    <row r="20" spans="2:31" x14ac:dyDescent="0.25">
      <c r="B20" s="58"/>
      <c r="C20" s="49"/>
      <c r="D20" s="51" t="s">
        <v>82</v>
      </c>
      <c r="E20" s="51" t="s">
        <v>71</v>
      </c>
      <c r="F20" s="130">
        <v>42741</v>
      </c>
      <c r="G20" s="131"/>
      <c r="AE20" s="48" t="s">
        <v>119</v>
      </c>
    </row>
    <row r="21" spans="2:31" x14ac:dyDescent="0.25">
      <c r="B21" s="58"/>
      <c r="C21" s="49"/>
      <c r="D21" s="51" t="s">
        <v>83</v>
      </c>
      <c r="E21" s="51" t="s">
        <v>71</v>
      </c>
      <c r="F21" s="133">
        <v>0.27083333333333331</v>
      </c>
      <c r="G21" s="134"/>
      <c r="AE21" s="48" t="s">
        <v>151</v>
      </c>
    </row>
    <row r="22" spans="2:31" x14ac:dyDescent="0.25">
      <c r="B22" s="54"/>
      <c r="C22" s="55"/>
      <c r="D22" s="60" t="s">
        <v>84</v>
      </c>
      <c r="E22" s="60" t="s">
        <v>71</v>
      </c>
      <c r="F22" s="123">
        <v>5632</v>
      </c>
      <c r="G22" s="124"/>
      <c r="AE22" s="48" t="s">
        <v>123</v>
      </c>
    </row>
    <row r="23" spans="2:31" ht="12" customHeight="1" x14ac:dyDescent="0.25">
      <c r="AE23" s="48" t="s">
        <v>153</v>
      </c>
    </row>
    <row r="24" spans="2:31" ht="12" customHeight="1" x14ac:dyDescent="0.25">
      <c r="B24" s="89">
        <f>ROUND((F20+F21)-(F15+F16),2)</f>
        <v>27.38</v>
      </c>
      <c r="C24" s="13"/>
      <c r="D24" s="14" t="s">
        <v>86</v>
      </c>
      <c r="E24" s="13"/>
      <c r="F24" s="13"/>
      <c r="G24" s="13"/>
      <c r="H24" s="90">
        <f>F22-F17</f>
        <v>5632</v>
      </c>
      <c r="I24" s="13"/>
      <c r="J24" s="15" t="s">
        <v>87</v>
      </c>
      <c r="AE24" s="48" t="s">
        <v>129</v>
      </c>
    </row>
    <row r="25" spans="2:31" x14ac:dyDescent="0.25">
      <c r="AE25" s="48" t="s">
        <v>126</v>
      </c>
    </row>
    <row r="26" spans="2:31" x14ac:dyDescent="0.25">
      <c r="B26" s="52" t="s">
        <v>88</v>
      </c>
      <c r="C26" s="53"/>
      <c r="D26" s="53"/>
      <c r="E26" s="53"/>
      <c r="F26" s="53"/>
      <c r="G26" s="62"/>
      <c r="H26" s="53" t="s">
        <v>89</v>
      </c>
      <c r="I26" s="53" t="s">
        <v>71</v>
      </c>
      <c r="J26" s="78">
        <f>portant</f>
        <v>17</v>
      </c>
      <c r="AE26" s="48" t="s">
        <v>128</v>
      </c>
    </row>
    <row r="27" spans="2:31" x14ac:dyDescent="0.25">
      <c r="B27" s="58"/>
      <c r="C27" s="49"/>
      <c r="D27" s="49"/>
      <c r="E27" s="49"/>
      <c r="F27" s="49"/>
      <c r="G27" s="49"/>
      <c r="H27" s="49" t="s">
        <v>90</v>
      </c>
      <c r="I27" s="49" t="s">
        <v>71</v>
      </c>
      <c r="J27" s="79">
        <f>nul</f>
        <v>0</v>
      </c>
      <c r="AE27" s="48" t="s">
        <v>152</v>
      </c>
    </row>
    <row r="28" spans="2:31" x14ac:dyDescent="0.25">
      <c r="B28" s="54"/>
      <c r="C28" s="55"/>
      <c r="D28" s="55"/>
      <c r="E28" s="55"/>
      <c r="F28" s="55"/>
      <c r="G28" s="55"/>
      <c r="H28" s="55" t="s">
        <v>91</v>
      </c>
      <c r="I28" s="55" t="s">
        <v>71</v>
      </c>
      <c r="J28" s="80">
        <f>J26+J27</f>
        <v>17</v>
      </c>
      <c r="AE28" s="48" t="s">
        <v>131</v>
      </c>
    </row>
    <row r="29" spans="2:31" x14ac:dyDescent="0.25">
      <c r="AE29" s="48" t="s">
        <v>130</v>
      </c>
    </row>
    <row r="30" spans="2:31" x14ac:dyDescent="0.25">
      <c r="B30" s="52" t="s">
        <v>92</v>
      </c>
      <c r="C30" s="53" t="s">
        <v>71</v>
      </c>
      <c r="D30" s="81">
        <f>'2.Log Book'!J429+'2.Log Book'!L429</f>
        <v>240</v>
      </c>
      <c r="E30" s="63"/>
      <c r="G30" s="52" t="s">
        <v>176</v>
      </c>
      <c r="H30" s="96">
        <f>'2.Log Book'!S429</f>
        <v>0</v>
      </c>
      <c r="AE30" s="48" t="s">
        <v>132</v>
      </c>
    </row>
    <row r="31" spans="2:31" x14ac:dyDescent="0.25">
      <c r="B31" s="58" t="s">
        <v>93</v>
      </c>
      <c r="C31" s="49" t="s">
        <v>71</v>
      </c>
      <c r="D31" s="82">
        <f>'2.Log Book'!M429</f>
        <v>212</v>
      </c>
      <c r="E31" s="64"/>
      <c r="G31" s="54" t="s">
        <v>177</v>
      </c>
      <c r="H31" s="97">
        <f>'2.Log Book'!V429</f>
        <v>0</v>
      </c>
      <c r="AE31" s="48" t="s">
        <v>147</v>
      </c>
    </row>
    <row r="32" spans="2:31" x14ac:dyDescent="0.25">
      <c r="B32" s="58" t="s">
        <v>94</v>
      </c>
      <c r="C32" s="49" t="s">
        <v>71</v>
      </c>
      <c r="D32" s="82">
        <f>'2.Log Book'!O429</f>
        <v>22</v>
      </c>
      <c r="E32" s="64"/>
      <c r="AE32" s="48" t="s">
        <v>143</v>
      </c>
    </row>
    <row r="33" spans="2:31" x14ac:dyDescent="0.25">
      <c r="B33" s="58" t="s">
        <v>95</v>
      </c>
      <c r="C33" s="49" t="s">
        <v>71</v>
      </c>
      <c r="D33" s="82">
        <f>'2.Log Book'!Q429</f>
        <v>0</v>
      </c>
      <c r="E33" s="64"/>
      <c r="AE33" s="48" t="s">
        <v>150</v>
      </c>
    </row>
    <row r="34" spans="2:31" x14ac:dyDescent="0.25">
      <c r="B34" s="58"/>
      <c r="C34" s="49"/>
      <c r="D34" s="83"/>
      <c r="E34" s="64"/>
      <c r="AE34" s="48" t="s">
        <v>134</v>
      </c>
    </row>
    <row r="35" spans="2:31" x14ac:dyDescent="0.25">
      <c r="B35" s="54" t="s">
        <v>96</v>
      </c>
      <c r="C35" s="55" t="s">
        <v>71</v>
      </c>
      <c r="D35" s="84">
        <f>SUM(D30:D33)</f>
        <v>474</v>
      </c>
      <c r="E35" s="65"/>
      <c r="AE35" s="48" t="s">
        <v>135</v>
      </c>
    </row>
    <row r="36" spans="2:31" x14ac:dyDescent="0.25">
      <c r="B36" s="49"/>
      <c r="C36" s="49"/>
      <c r="D36" s="49"/>
      <c r="AE36" s="48" t="s">
        <v>115</v>
      </c>
    </row>
    <row r="37" spans="2:31" x14ac:dyDescent="0.25">
      <c r="AE37" s="48" t="s">
        <v>137</v>
      </c>
    </row>
    <row r="38" spans="2:31" x14ac:dyDescent="0.25">
      <c r="AE38" s="48" t="s">
        <v>138</v>
      </c>
    </row>
    <row r="39" spans="2:31" x14ac:dyDescent="0.25">
      <c r="AE39" s="48" t="s">
        <v>133</v>
      </c>
    </row>
    <row r="40" spans="2:31" x14ac:dyDescent="0.25">
      <c r="AE40" s="48" t="s">
        <v>144</v>
      </c>
    </row>
    <row r="41" spans="2:31" x14ac:dyDescent="0.25">
      <c r="AE41" s="48" t="s">
        <v>148</v>
      </c>
    </row>
    <row r="42" spans="2:31" x14ac:dyDescent="0.25">
      <c r="AE42" s="48" t="s">
        <v>139</v>
      </c>
    </row>
    <row r="43" spans="2:31" x14ac:dyDescent="0.25">
      <c r="AE43" s="48" t="s">
        <v>145</v>
      </c>
    </row>
  </sheetData>
  <sheetProtection password="C408" sheet="1" objects="1" scenarios="1" selectLockedCells="1"/>
  <customSheetViews>
    <customSheetView guid="{78318A9D-B3F4-46C2-B204-9E7EAB1E0C8E}" fitToPage="1" printArea="1">
      <selection activeCell="D30" sqref="D30"/>
      <pageMargins left="0.78740157480314965" right="0.78740157480314965" top="0.98425196850393704" bottom="0.98425196850393704" header="0.51181102362204722" footer="0.51181102362204722"/>
      <pageSetup paperSize="9" scale="86" orientation="landscape" verticalDpi="0" r:id="rId1"/>
      <headerFooter alignWithMargins="0"/>
    </customSheetView>
    <customSheetView guid="{CC98A995-0B31-4CDB-BB88-F42CE452C3B9}" fitToPage="1" printArea="1">
      <selection activeCell="D30" sqref="D30"/>
      <pageMargins left="0.78740157480314965" right="0.78740157480314965" top="0.98425196850393704" bottom="0.98425196850393704" header="0.51181102362204722" footer="0.51181102362204722"/>
      <pageSetup paperSize="9" scale="86" orientation="landscape" verticalDpi="0" r:id="rId2"/>
      <headerFooter alignWithMargins="0"/>
    </customSheetView>
  </customSheetViews>
  <mergeCells count="27">
    <mergeCell ref="F22:G22"/>
    <mergeCell ref="F16:G16"/>
    <mergeCell ref="L16:N16"/>
    <mergeCell ref="P16:R16"/>
    <mergeCell ref="F17:G17"/>
    <mergeCell ref="F20:G20"/>
    <mergeCell ref="F15:G15"/>
    <mergeCell ref="L15:N15"/>
    <mergeCell ref="P15:R15"/>
    <mergeCell ref="F21:G21"/>
    <mergeCell ref="F19:G19"/>
    <mergeCell ref="F6:G6"/>
    <mergeCell ref="F7:G7"/>
    <mergeCell ref="D12:G12"/>
    <mergeCell ref="P13:R13"/>
    <mergeCell ref="F14:G14"/>
    <mergeCell ref="P14:R14"/>
    <mergeCell ref="F8:G8"/>
    <mergeCell ref="F9:G9"/>
    <mergeCell ref="D11:G11"/>
    <mergeCell ref="F5:G5"/>
    <mergeCell ref="F3:G3"/>
    <mergeCell ref="L3:N3"/>
    <mergeCell ref="P3:R3"/>
    <mergeCell ref="F4:G4"/>
    <mergeCell ref="L4:N4"/>
    <mergeCell ref="P4:R4"/>
  </mergeCells>
  <dataValidations count="4">
    <dataValidation type="date" allowBlank="1" showInputMessage="1" showErrorMessage="1" sqref="F20:G20">
      <formula1>41275</formula1>
      <formula2>55153</formula2>
    </dataValidation>
    <dataValidation type="whole" operator="greaterThanOrEqual" showInputMessage="1" showErrorMessage="1" sqref="F22:G22 F17:G17">
      <formula1>0</formula1>
    </dataValidation>
    <dataValidation type="time" allowBlank="1" showInputMessage="1" showErrorMessage="1" sqref="F16:G16 F21:G21">
      <formula1>0</formula1>
      <formula2>0.999305555555556</formula2>
    </dataValidation>
    <dataValidation type="date" allowBlank="1" showInputMessage="1" showErrorMessage="1" sqref="F15:G15">
      <formula1>40909</formula1>
      <formula2>55153</formula2>
    </dataValidation>
  </dataValidations>
  <pageMargins left="0.78740157480314965" right="0.78740157480314965" top="0.98425196850393704" bottom="0.98425196850393704" header="0.51181102362204722" footer="0.51181102362204722"/>
  <pageSetup paperSize="9" scale="86" orientation="landscape" verticalDpi="300" r:id="rId3"/>
  <headerFooter alignWithMargins="0"/>
  <drawing r:id="rId4"/>
  <legacyDrawing r:id="rId5"/>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Z429"/>
  <sheetViews>
    <sheetView zoomScale="95" zoomScaleNormal="95" zoomScaleSheetLayoutView="65" workbookViewId="0">
      <pane ySplit="21" topLeftCell="A73" activePane="bottomLeft" state="frozen"/>
      <selection pane="bottomLeft" activeCell="B84" sqref="B84:F84"/>
    </sheetView>
  </sheetViews>
  <sheetFormatPr baseColWidth="10" defaultRowHeight="18" customHeight="1" x14ac:dyDescent="0.2"/>
  <cols>
    <col min="1" max="1" width="12.7109375" style="2" customWidth="1"/>
    <col min="2" max="6" width="2.85546875" style="2" customWidth="1"/>
    <col min="7" max="8" width="3.28515625" style="2" customWidth="1"/>
    <col min="9" max="9" width="8.28515625" style="2" customWidth="1"/>
    <col min="10" max="10" width="7.42578125" style="2" customWidth="1"/>
    <col min="11" max="11" width="7.140625" style="2" customWidth="1"/>
    <col min="12" max="12" width="7.28515625" style="2" customWidth="1"/>
    <col min="13" max="13" width="7.5703125" style="2" customWidth="1"/>
    <col min="14" max="14" width="7" style="2" customWidth="1"/>
    <col min="15" max="15" width="7.42578125" style="2" customWidth="1"/>
    <col min="16" max="18" width="6.140625" style="2" customWidth="1"/>
    <col min="19" max="19" width="7.85546875" style="2" customWidth="1"/>
    <col min="20" max="20" width="8.7109375" style="2" bestFit="1" customWidth="1"/>
    <col min="21" max="21" width="7.140625" style="2" bestFit="1" customWidth="1"/>
    <col min="22" max="22" width="9.7109375" style="2" customWidth="1"/>
    <col min="23" max="23" width="8.7109375" style="2" bestFit="1" customWidth="1"/>
    <col min="24" max="24" width="7.85546875" style="2" customWidth="1"/>
    <col min="25" max="25" width="3" style="2" customWidth="1"/>
    <col min="26" max="27" width="5.140625" style="2" customWidth="1"/>
    <col min="28" max="28" width="3.28515625" style="2" customWidth="1"/>
    <col min="29" max="29" width="4.5703125" style="2" customWidth="1"/>
    <col min="30" max="30" width="3.7109375" style="2" customWidth="1"/>
    <col min="31" max="31" width="12.7109375" style="2" customWidth="1"/>
    <col min="32" max="32" width="21.7109375" style="2" customWidth="1"/>
    <col min="33" max="33" width="14.42578125" style="2" customWidth="1"/>
    <col min="34" max="38" width="4" style="2" customWidth="1"/>
    <col min="39" max="39" width="6.140625" style="2" customWidth="1"/>
    <col min="40" max="40" width="6.5703125" style="2" customWidth="1"/>
    <col min="41" max="41" width="9" style="2" customWidth="1"/>
    <col min="42" max="42" width="6.42578125" style="18" customWidth="1"/>
    <col min="43" max="43" width="6.85546875" style="18" hidden="1" customWidth="1"/>
    <col min="44" max="44" width="3.5703125" style="18" hidden="1" customWidth="1"/>
    <col min="45" max="45" width="6.85546875" style="18" hidden="1" customWidth="1"/>
    <col min="46" max="46" width="3.5703125" style="18" hidden="1" customWidth="1"/>
    <col min="47" max="47" width="4.7109375" style="18" hidden="1" customWidth="1"/>
    <col min="48" max="52" width="11.42578125" style="18"/>
    <col min="53" max="16384" width="11.42578125" style="2"/>
  </cols>
  <sheetData>
    <row r="1" spans="1:52" s="1" customFormat="1" ht="18" customHeight="1" thickBot="1" x14ac:dyDescent="0.25">
      <c r="A1" s="355" t="s">
        <v>0</v>
      </c>
      <c r="B1" s="356"/>
      <c r="C1" s="356"/>
      <c r="D1" s="356"/>
      <c r="E1" s="356"/>
      <c r="F1" s="356"/>
      <c r="G1" s="356"/>
      <c r="H1" s="356"/>
      <c r="I1" s="356"/>
      <c r="J1" s="357"/>
      <c r="K1" s="355" t="s">
        <v>5</v>
      </c>
      <c r="L1" s="356"/>
      <c r="M1" s="356"/>
      <c r="N1" s="356"/>
      <c r="O1" s="356"/>
      <c r="P1" s="356"/>
      <c r="Q1" s="356"/>
      <c r="R1" s="356"/>
      <c r="S1" s="356"/>
      <c r="T1" s="356"/>
      <c r="U1" s="357"/>
      <c r="V1" s="380" t="s">
        <v>7</v>
      </c>
      <c r="W1" s="376"/>
      <c r="X1" s="376"/>
      <c r="Y1" s="376"/>
      <c r="Z1" s="376"/>
      <c r="AA1" s="376"/>
      <c r="AB1" s="377"/>
      <c r="AC1" s="376" t="s">
        <v>6</v>
      </c>
      <c r="AD1" s="376"/>
      <c r="AE1" s="376"/>
      <c r="AF1" s="376"/>
      <c r="AG1" s="376"/>
      <c r="AH1" s="376"/>
      <c r="AI1" s="376"/>
      <c r="AJ1" s="376"/>
      <c r="AK1" s="376"/>
      <c r="AL1" s="377"/>
      <c r="AM1" s="322" t="s">
        <v>178</v>
      </c>
      <c r="AN1" s="323"/>
      <c r="AO1" s="324"/>
      <c r="AP1" s="17"/>
      <c r="AQ1" s="17"/>
      <c r="AR1" s="17"/>
      <c r="AS1" s="17"/>
      <c r="AT1" s="17"/>
      <c r="AU1" s="17"/>
      <c r="AV1" s="17"/>
      <c r="AW1" s="17"/>
      <c r="AX1" s="17"/>
      <c r="AY1" s="17"/>
      <c r="AZ1" s="17"/>
    </row>
    <row r="2" spans="1:52" ht="20.25" customHeight="1" x14ac:dyDescent="0.2">
      <c r="A2" s="340" t="s">
        <v>1</v>
      </c>
      <c r="B2" s="341"/>
      <c r="C2" s="341"/>
      <c r="D2" s="341"/>
      <c r="E2" s="341"/>
      <c r="F2" s="341"/>
      <c r="G2" s="288" t="str">
        <f>PORT_DEPART</f>
        <v>mahé</v>
      </c>
      <c r="H2" s="289"/>
      <c r="I2" s="289"/>
      <c r="J2" s="290"/>
      <c r="K2" s="299" t="s">
        <v>1</v>
      </c>
      <c r="L2" s="300"/>
      <c r="M2" s="300"/>
      <c r="N2" s="300"/>
      <c r="O2" s="300"/>
      <c r="P2" s="344" t="str">
        <f>PORT_arrivée</f>
        <v>MAHE</v>
      </c>
      <c r="Q2" s="344"/>
      <c r="R2" s="344"/>
      <c r="S2" s="344"/>
      <c r="T2" s="344"/>
      <c r="U2" s="345"/>
      <c r="V2" s="308" t="str">
        <f>Patron</f>
        <v>MALEJAC SEBASTIEN</v>
      </c>
      <c r="W2" s="309"/>
      <c r="X2" s="309"/>
      <c r="Y2" s="309"/>
      <c r="Z2" s="309"/>
      <c r="AA2" s="309"/>
      <c r="AB2" s="310"/>
      <c r="AC2" s="378"/>
      <c r="AD2" s="378"/>
      <c r="AE2" s="378"/>
      <c r="AF2" s="378"/>
      <c r="AG2" s="378"/>
      <c r="AH2" s="378"/>
      <c r="AI2" s="378"/>
      <c r="AJ2" s="378"/>
      <c r="AK2" s="378"/>
      <c r="AL2" s="378"/>
      <c r="AM2" s="325"/>
      <c r="AN2" s="326"/>
      <c r="AO2" s="327"/>
    </row>
    <row r="3" spans="1:52" ht="20.25" customHeight="1" thickBot="1" x14ac:dyDescent="0.25">
      <c r="A3" s="272" t="s">
        <v>2</v>
      </c>
      <c r="B3" s="273"/>
      <c r="C3" s="273"/>
      <c r="D3" s="273"/>
      <c r="E3" s="273"/>
      <c r="F3" s="273"/>
      <c r="G3" s="352">
        <f>Date_départ</f>
        <v>42713</v>
      </c>
      <c r="H3" s="353"/>
      <c r="I3" s="353"/>
      <c r="J3" s="354"/>
      <c r="K3" s="272" t="s">
        <v>2</v>
      </c>
      <c r="L3" s="273"/>
      <c r="M3" s="273"/>
      <c r="N3" s="273"/>
      <c r="O3" s="273"/>
      <c r="P3" s="342">
        <f>Date_arrivée</f>
        <v>42741</v>
      </c>
      <c r="Q3" s="342"/>
      <c r="R3" s="342"/>
      <c r="S3" s="342"/>
      <c r="T3" s="342"/>
      <c r="U3" s="343"/>
      <c r="V3" s="311"/>
      <c r="W3" s="312"/>
      <c r="X3" s="312"/>
      <c r="Y3" s="312"/>
      <c r="Z3" s="312"/>
      <c r="AA3" s="312"/>
      <c r="AB3" s="313"/>
      <c r="AC3" s="378"/>
      <c r="AD3" s="378"/>
      <c r="AE3" s="378"/>
      <c r="AF3" s="378"/>
      <c r="AG3" s="378"/>
      <c r="AH3" s="378"/>
      <c r="AI3" s="378"/>
      <c r="AJ3" s="378"/>
      <c r="AK3" s="378"/>
      <c r="AL3" s="378"/>
      <c r="AM3" s="328"/>
      <c r="AN3" s="329"/>
      <c r="AO3" s="330"/>
    </row>
    <row r="4" spans="1:52" ht="20.25" customHeight="1" x14ac:dyDescent="0.25">
      <c r="A4" s="272" t="s">
        <v>3</v>
      </c>
      <c r="B4" s="273"/>
      <c r="C4" s="273"/>
      <c r="D4" s="273"/>
      <c r="E4" s="273"/>
      <c r="F4" s="273"/>
      <c r="G4" s="349">
        <f>Heure_départ</f>
        <v>0.89583333333333337</v>
      </c>
      <c r="H4" s="350"/>
      <c r="I4" s="350"/>
      <c r="J4" s="351"/>
      <c r="K4" s="272" t="s">
        <v>3</v>
      </c>
      <c r="L4" s="273"/>
      <c r="M4" s="273"/>
      <c r="N4" s="273"/>
      <c r="O4" s="273"/>
      <c r="P4" s="364">
        <f>Heure_arrivée</f>
        <v>0.27083333333333331</v>
      </c>
      <c r="Q4" s="364"/>
      <c r="R4" s="364"/>
      <c r="S4" s="364"/>
      <c r="T4" s="364"/>
      <c r="U4" s="365"/>
      <c r="V4" s="314" t="s">
        <v>97</v>
      </c>
      <c r="W4" s="315"/>
      <c r="X4" s="318" t="str">
        <f>Nr_Marée</f>
        <v>M16-06 A</v>
      </c>
      <c r="Y4" s="318"/>
      <c r="Z4" s="318"/>
      <c r="AA4" s="318"/>
      <c r="AB4" s="319"/>
      <c r="AC4" s="378"/>
      <c r="AD4" s="378"/>
      <c r="AE4" s="378"/>
      <c r="AF4" s="378"/>
      <c r="AG4" s="378"/>
      <c r="AH4" s="378"/>
      <c r="AI4" s="378"/>
      <c r="AJ4" s="378"/>
      <c r="AK4" s="378"/>
      <c r="AL4" s="378"/>
      <c r="AM4" s="98"/>
      <c r="AN4" s="99"/>
      <c r="AO4" s="103">
        <f>AU21</f>
        <v>2</v>
      </c>
    </row>
    <row r="5" spans="1:52" ht="20.25" customHeight="1" thickBot="1" x14ac:dyDescent="0.25">
      <c r="A5" s="291" t="s">
        <v>4</v>
      </c>
      <c r="B5" s="292"/>
      <c r="C5" s="292"/>
      <c r="D5" s="292"/>
      <c r="E5" s="292"/>
      <c r="F5" s="292"/>
      <c r="G5" s="346">
        <f>Loch_départ</f>
        <v>0</v>
      </c>
      <c r="H5" s="347"/>
      <c r="I5" s="347"/>
      <c r="J5" s="348"/>
      <c r="K5" s="291" t="s">
        <v>4</v>
      </c>
      <c r="L5" s="292"/>
      <c r="M5" s="292"/>
      <c r="N5" s="292"/>
      <c r="O5" s="292"/>
      <c r="P5" s="362">
        <f>Loch_arrivée</f>
        <v>5632</v>
      </c>
      <c r="Q5" s="362"/>
      <c r="R5" s="362"/>
      <c r="S5" s="362"/>
      <c r="T5" s="362"/>
      <c r="U5" s="363"/>
      <c r="V5" s="316"/>
      <c r="W5" s="317"/>
      <c r="X5" s="320"/>
      <c r="Y5" s="320"/>
      <c r="Z5" s="320"/>
      <c r="AA5" s="320"/>
      <c r="AB5" s="321"/>
      <c r="AC5" s="379"/>
      <c r="AD5" s="379"/>
      <c r="AE5" s="379"/>
      <c r="AF5" s="379"/>
      <c r="AG5" s="379"/>
      <c r="AH5" s="379"/>
      <c r="AI5" s="379"/>
      <c r="AJ5" s="379"/>
      <c r="AK5" s="379"/>
      <c r="AL5" s="379"/>
      <c r="AM5" s="100"/>
      <c r="AN5" s="101"/>
      <c r="AO5" s="102"/>
    </row>
    <row r="6" spans="1:52" ht="18" customHeight="1" thickBot="1" x14ac:dyDescent="0.25">
      <c r="A6" s="18"/>
      <c r="B6" s="18"/>
      <c r="C6" s="18"/>
      <c r="D6" s="18"/>
      <c r="E6" s="18"/>
      <c r="F6" s="18"/>
      <c r="G6" s="18"/>
      <c r="H6" s="18"/>
      <c r="I6" s="18"/>
      <c r="J6" s="18"/>
      <c r="K6" s="18"/>
      <c r="L6" s="18"/>
      <c r="M6" s="18"/>
      <c r="N6" s="18"/>
      <c r="O6" s="18"/>
      <c r="P6" s="18"/>
      <c r="Q6" s="18"/>
      <c r="R6" s="18"/>
      <c r="S6" s="18"/>
      <c r="T6" s="18"/>
      <c r="U6" s="18"/>
      <c r="V6" s="18"/>
      <c r="W6" s="18"/>
      <c r="X6" s="18"/>
      <c r="Y6" s="18"/>
      <c r="Z6" s="18"/>
      <c r="AA6" s="18"/>
      <c r="AB6" s="18"/>
      <c r="AC6" s="18"/>
      <c r="AD6" s="18"/>
      <c r="AE6" s="18"/>
      <c r="AF6" s="18"/>
      <c r="AG6" s="18"/>
      <c r="AH6" s="18"/>
      <c r="AI6" s="18"/>
      <c r="AJ6" s="18"/>
      <c r="AK6" s="18"/>
      <c r="AL6" s="18"/>
      <c r="AM6" s="18"/>
      <c r="AN6" s="18"/>
      <c r="AO6" s="18"/>
    </row>
    <row r="7" spans="1:52" ht="18" customHeight="1" x14ac:dyDescent="0.25">
      <c r="A7" s="358" t="s">
        <v>8</v>
      </c>
      <c r="B7" s="359" t="s">
        <v>103</v>
      </c>
      <c r="C7" s="360"/>
      <c r="D7" s="360"/>
      <c r="E7" s="360"/>
      <c r="F7" s="361"/>
      <c r="G7" s="278" t="s">
        <v>9</v>
      </c>
      <c r="H7" s="279"/>
      <c r="I7" s="279"/>
      <c r="J7" s="278" t="s">
        <v>52</v>
      </c>
      <c r="K7" s="279"/>
      <c r="L7" s="279"/>
      <c r="M7" s="279"/>
      <c r="N7" s="279"/>
      <c r="O7" s="279"/>
      <c r="P7" s="279"/>
      <c r="Q7" s="279"/>
      <c r="R7" s="279"/>
      <c r="S7" s="279"/>
      <c r="T7" s="279"/>
      <c r="U7" s="279"/>
      <c r="V7" s="279"/>
      <c r="W7" s="279"/>
      <c r="X7" s="280"/>
      <c r="Y7" s="331" t="s">
        <v>45</v>
      </c>
      <c r="Z7" s="332"/>
      <c r="AA7" s="332"/>
      <c r="AB7" s="332"/>
      <c r="AC7" s="332"/>
      <c r="AD7" s="333"/>
      <c r="AE7" s="70" t="s">
        <v>56</v>
      </c>
      <c r="AF7" s="19" t="s">
        <v>61</v>
      </c>
      <c r="AG7" s="71" t="s">
        <v>57</v>
      </c>
      <c r="AH7" s="278" t="s">
        <v>43</v>
      </c>
      <c r="AI7" s="279"/>
      <c r="AJ7" s="279"/>
      <c r="AK7" s="279"/>
      <c r="AL7" s="280"/>
      <c r="AM7" s="386" t="s">
        <v>42</v>
      </c>
      <c r="AN7" s="240" t="s">
        <v>180</v>
      </c>
      <c r="AO7" s="242"/>
    </row>
    <row r="8" spans="1:52" ht="18" customHeight="1" x14ac:dyDescent="0.25">
      <c r="A8" s="266"/>
      <c r="B8" s="271"/>
      <c r="C8" s="269"/>
      <c r="D8" s="269"/>
      <c r="E8" s="269"/>
      <c r="F8" s="270"/>
      <c r="G8" s="281" t="s">
        <v>10</v>
      </c>
      <c r="H8" s="282"/>
      <c r="I8" s="282"/>
      <c r="J8" s="281" t="s">
        <v>53</v>
      </c>
      <c r="K8" s="282"/>
      <c r="L8" s="390"/>
      <c r="M8" s="390"/>
      <c r="N8" s="390"/>
      <c r="O8" s="390"/>
      <c r="P8" s="390"/>
      <c r="Q8" s="390"/>
      <c r="R8" s="390"/>
      <c r="S8" s="390"/>
      <c r="T8" s="390"/>
      <c r="U8" s="390"/>
      <c r="V8" s="390"/>
      <c r="W8" s="390"/>
      <c r="X8" s="282"/>
      <c r="Y8" s="334" t="s">
        <v>44</v>
      </c>
      <c r="Z8" s="335"/>
      <c r="AA8" s="335"/>
      <c r="AB8" s="335"/>
      <c r="AC8" s="335"/>
      <c r="AD8" s="336"/>
      <c r="AE8" s="72" t="s">
        <v>98</v>
      </c>
      <c r="AF8" s="20" t="s">
        <v>61</v>
      </c>
      <c r="AG8" s="73" t="s">
        <v>57</v>
      </c>
      <c r="AH8" s="281" t="s">
        <v>99</v>
      </c>
      <c r="AI8" s="282"/>
      <c r="AJ8" s="282"/>
      <c r="AK8" s="282"/>
      <c r="AL8" s="283"/>
      <c r="AM8" s="387"/>
      <c r="AN8" s="384" t="s">
        <v>182</v>
      </c>
      <c r="AO8" s="385"/>
    </row>
    <row r="9" spans="1:52" ht="18" customHeight="1" thickBot="1" x14ac:dyDescent="0.3">
      <c r="A9" s="266"/>
      <c r="B9" s="271"/>
      <c r="C9" s="269"/>
      <c r="D9" s="269"/>
      <c r="E9" s="269"/>
      <c r="F9" s="270"/>
      <c r="G9" s="372" t="s">
        <v>11</v>
      </c>
      <c r="H9" s="373"/>
      <c r="I9" s="373"/>
      <c r="J9" s="281" t="s">
        <v>54</v>
      </c>
      <c r="K9" s="282"/>
      <c r="L9" s="390"/>
      <c r="M9" s="390"/>
      <c r="N9" s="390"/>
      <c r="O9" s="390"/>
      <c r="P9" s="390"/>
      <c r="Q9" s="390"/>
      <c r="R9" s="390"/>
      <c r="S9" s="390"/>
      <c r="T9" s="390"/>
      <c r="U9" s="390"/>
      <c r="V9" s="390"/>
      <c r="W9" s="390"/>
      <c r="X9" s="282"/>
      <c r="Y9" s="337" t="s">
        <v>45</v>
      </c>
      <c r="Z9" s="338"/>
      <c r="AA9" s="338"/>
      <c r="AB9" s="338"/>
      <c r="AC9" s="338"/>
      <c r="AD9" s="339"/>
      <c r="AE9" s="72" t="s">
        <v>59</v>
      </c>
      <c r="AF9" s="20" t="s">
        <v>101</v>
      </c>
      <c r="AG9" s="74" t="s">
        <v>62</v>
      </c>
      <c r="AH9" s="284" t="s">
        <v>100</v>
      </c>
      <c r="AI9" s="285"/>
      <c r="AJ9" s="285"/>
      <c r="AK9" s="285"/>
      <c r="AL9" s="286"/>
      <c r="AM9" s="387"/>
      <c r="AN9" s="384" t="s">
        <v>181</v>
      </c>
      <c r="AO9" s="385"/>
    </row>
    <row r="10" spans="1:52" ht="18" customHeight="1" x14ac:dyDescent="0.2">
      <c r="A10" s="266"/>
      <c r="B10" s="271"/>
      <c r="C10" s="269"/>
      <c r="D10" s="269"/>
      <c r="E10" s="269"/>
      <c r="F10" s="270"/>
      <c r="G10" s="244" t="s">
        <v>12</v>
      </c>
      <c r="H10" s="238" t="s">
        <v>13</v>
      </c>
      <c r="I10" s="238" t="s">
        <v>63</v>
      </c>
      <c r="J10" s="307">
        <v>1</v>
      </c>
      <c r="K10" s="146"/>
      <c r="L10" s="147"/>
      <c r="M10" s="307">
        <v>2</v>
      </c>
      <c r="N10" s="147"/>
      <c r="O10" s="307">
        <v>3</v>
      </c>
      <c r="P10" s="147"/>
      <c r="Q10" s="146">
        <v>4</v>
      </c>
      <c r="R10" s="147"/>
      <c r="S10" s="234" t="s">
        <v>31</v>
      </c>
      <c r="T10" s="274"/>
      <c r="U10" s="235"/>
      <c r="V10" s="240" t="s">
        <v>36</v>
      </c>
      <c r="W10" s="241"/>
      <c r="X10" s="242"/>
      <c r="Y10" s="243" t="s">
        <v>39</v>
      </c>
      <c r="Z10" s="246" t="s">
        <v>69</v>
      </c>
      <c r="AA10" s="237" t="s">
        <v>49</v>
      </c>
      <c r="AB10" s="237" t="s">
        <v>40</v>
      </c>
      <c r="AC10" s="237" t="s">
        <v>50</v>
      </c>
      <c r="AD10" s="304" t="s">
        <v>41</v>
      </c>
      <c r="AE10" s="249" t="s">
        <v>60</v>
      </c>
      <c r="AF10" s="391" t="s">
        <v>165</v>
      </c>
      <c r="AG10" s="253" t="s">
        <v>183</v>
      </c>
      <c r="AH10" s="251" t="s">
        <v>102</v>
      </c>
      <c r="AI10" s="252"/>
      <c r="AJ10" s="252"/>
      <c r="AK10" s="252"/>
      <c r="AL10" s="253"/>
      <c r="AM10" s="388"/>
      <c r="AN10" s="244" t="s">
        <v>47</v>
      </c>
      <c r="AO10" s="305" t="s">
        <v>51</v>
      </c>
    </row>
    <row r="11" spans="1:52" ht="18" customHeight="1" x14ac:dyDescent="0.2">
      <c r="A11" s="266"/>
      <c r="B11" s="271"/>
      <c r="C11" s="269"/>
      <c r="D11" s="269"/>
      <c r="E11" s="269"/>
      <c r="F11" s="270"/>
      <c r="G11" s="244"/>
      <c r="H11" s="238"/>
      <c r="I11" s="238"/>
      <c r="J11" s="236" t="s">
        <v>14</v>
      </c>
      <c r="K11" s="148"/>
      <c r="L11" s="149"/>
      <c r="M11" s="236" t="s">
        <v>23</v>
      </c>
      <c r="N11" s="149"/>
      <c r="O11" s="236" t="s">
        <v>26</v>
      </c>
      <c r="P11" s="149"/>
      <c r="Q11" s="148" t="s">
        <v>160</v>
      </c>
      <c r="R11" s="149"/>
      <c r="S11" s="275"/>
      <c r="T11" s="276"/>
      <c r="U11" s="277"/>
      <c r="V11" s="293" t="s">
        <v>32</v>
      </c>
      <c r="W11" s="294"/>
      <c r="X11" s="295"/>
      <c r="Y11" s="244"/>
      <c r="Z11" s="247"/>
      <c r="AA11" s="238"/>
      <c r="AB11" s="238"/>
      <c r="AC11" s="238"/>
      <c r="AD11" s="305"/>
      <c r="AE11" s="250"/>
      <c r="AF11" s="392"/>
      <c r="AG11" s="256"/>
      <c r="AH11" s="254"/>
      <c r="AI11" s="255"/>
      <c r="AJ11" s="255"/>
      <c r="AK11" s="255"/>
      <c r="AL11" s="256"/>
      <c r="AM11" s="388"/>
      <c r="AN11" s="244"/>
      <c r="AO11" s="305"/>
    </row>
    <row r="12" spans="1:52" ht="18" customHeight="1" thickBot="1" x14ac:dyDescent="0.25">
      <c r="A12" s="266" t="s">
        <v>46</v>
      </c>
      <c r="B12" s="268" t="s">
        <v>65</v>
      </c>
      <c r="C12" s="269"/>
      <c r="D12" s="269"/>
      <c r="E12" s="269"/>
      <c r="F12" s="270"/>
      <c r="G12" s="244"/>
      <c r="H12" s="238"/>
      <c r="I12" s="238"/>
      <c r="J12" s="236"/>
      <c r="K12" s="148"/>
      <c r="L12" s="149"/>
      <c r="M12" s="236"/>
      <c r="N12" s="149"/>
      <c r="O12" s="236"/>
      <c r="P12" s="149"/>
      <c r="Q12" s="148"/>
      <c r="R12" s="149"/>
      <c r="S12" s="366" t="s">
        <v>66</v>
      </c>
      <c r="T12" s="367"/>
      <c r="U12" s="368"/>
      <c r="V12" s="296"/>
      <c r="W12" s="297"/>
      <c r="X12" s="298"/>
      <c r="Y12" s="244"/>
      <c r="Z12" s="247"/>
      <c r="AA12" s="238"/>
      <c r="AB12" s="238"/>
      <c r="AC12" s="238"/>
      <c r="AD12" s="305"/>
      <c r="AE12" s="250"/>
      <c r="AF12" s="393"/>
      <c r="AG12" s="256"/>
      <c r="AH12" s="254"/>
      <c r="AI12" s="255"/>
      <c r="AJ12" s="255"/>
      <c r="AK12" s="255"/>
      <c r="AL12" s="256"/>
      <c r="AM12" s="388"/>
      <c r="AN12" s="244"/>
      <c r="AO12" s="305"/>
    </row>
    <row r="13" spans="1:52" ht="18" customHeight="1" x14ac:dyDescent="0.2">
      <c r="A13" s="266"/>
      <c r="B13" s="271"/>
      <c r="C13" s="269"/>
      <c r="D13" s="269"/>
      <c r="E13" s="269"/>
      <c r="F13" s="270"/>
      <c r="G13" s="244"/>
      <c r="H13" s="238"/>
      <c r="I13" s="238"/>
      <c r="J13" s="236" t="s">
        <v>15</v>
      </c>
      <c r="K13" s="148"/>
      <c r="L13" s="149"/>
      <c r="M13" s="236" t="s">
        <v>24</v>
      </c>
      <c r="N13" s="149"/>
      <c r="O13" s="236" t="s">
        <v>26</v>
      </c>
      <c r="P13" s="149"/>
      <c r="Q13" s="148" t="s">
        <v>161</v>
      </c>
      <c r="R13" s="149"/>
      <c r="S13" s="366"/>
      <c r="T13" s="367"/>
      <c r="U13" s="368"/>
      <c r="V13" s="240" t="s">
        <v>37</v>
      </c>
      <c r="W13" s="241"/>
      <c r="X13" s="242"/>
      <c r="Y13" s="244"/>
      <c r="Z13" s="247"/>
      <c r="AA13" s="238"/>
      <c r="AB13" s="238"/>
      <c r="AC13" s="238"/>
      <c r="AD13" s="305"/>
      <c r="AE13" s="68" t="s">
        <v>184</v>
      </c>
      <c r="AF13" s="77" t="s">
        <v>164</v>
      </c>
      <c r="AG13" s="256"/>
      <c r="AH13" s="254"/>
      <c r="AI13" s="255"/>
      <c r="AJ13" s="255"/>
      <c r="AK13" s="255"/>
      <c r="AL13" s="256"/>
      <c r="AM13" s="388"/>
      <c r="AN13" s="244"/>
      <c r="AO13" s="305"/>
    </row>
    <row r="14" spans="1:52" ht="18" customHeight="1" thickBot="1" x14ac:dyDescent="0.25">
      <c r="A14" s="266"/>
      <c r="B14" s="271"/>
      <c r="C14" s="269"/>
      <c r="D14" s="269"/>
      <c r="E14" s="269"/>
      <c r="F14" s="270"/>
      <c r="G14" s="244"/>
      <c r="H14" s="238"/>
      <c r="I14" s="238"/>
      <c r="J14" s="236"/>
      <c r="K14" s="148"/>
      <c r="L14" s="149"/>
      <c r="M14" s="236"/>
      <c r="N14" s="149"/>
      <c r="O14" s="236"/>
      <c r="P14" s="149"/>
      <c r="Q14" s="148"/>
      <c r="R14" s="149"/>
      <c r="S14" s="369"/>
      <c r="T14" s="370"/>
      <c r="U14" s="371"/>
      <c r="V14" s="293" t="s">
        <v>33</v>
      </c>
      <c r="W14" s="294"/>
      <c r="X14" s="295"/>
      <c r="Y14" s="244"/>
      <c r="Z14" s="247"/>
      <c r="AA14" s="238"/>
      <c r="AB14" s="238"/>
      <c r="AC14" s="238"/>
      <c r="AD14" s="305"/>
      <c r="AE14" s="68" t="s">
        <v>67</v>
      </c>
      <c r="AF14" s="260" t="s">
        <v>168</v>
      </c>
      <c r="AG14" s="256"/>
      <c r="AH14" s="254"/>
      <c r="AI14" s="255"/>
      <c r="AJ14" s="255"/>
      <c r="AK14" s="255"/>
      <c r="AL14" s="256"/>
      <c r="AM14" s="388"/>
      <c r="AN14" s="244"/>
      <c r="AO14" s="305"/>
    </row>
    <row r="15" spans="1:52" ht="18" customHeight="1" thickBot="1" x14ac:dyDescent="0.25">
      <c r="A15" s="266"/>
      <c r="B15" s="271"/>
      <c r="C15" s="269"/>
      <c r="D15" s="269"/>
      <c r="E15" s="269"/>
      <c r="F15" s="270"/>
      <c r="G15" s="244"/>
      <c r="H15" s="238"/>
      <c r="I15" s="238"/>
      <c r="J15" s="236"/>
      <c r="K15" s="148"/>
      <c r="L15" s="149"/>
      <c r="M15" s="236"/>
      <c r="N15" s="149"/>
      <c r="O15" s="236"/>
      <c r="P15" s="149"/>
      <c r="Q15" s="148"/>
      <c r="R15" s="149"/>
      <c r="S15" s="307" t="s">
        <v>34</v>
      </c>
      <c r="T15" s="146"/>
      <c r="U15" s="147"/>
      <c r="V15" s="296"/>
      <c r="W15" s="297"/>
      <c r="X15" s="298"/>
      <c r="Y15" s="244"/>
      <c r="Z15" s="247"/>
      <c r="AA15" s="238"/>
      <c r="AB15" s="238"/>
      <c r="AC15" s="238"/>
      <c r="AD15" s="305"/>
      <c r="AE15" s="69" t="s">
        <v>68</v>
      </c>
      <c r="AF15" s="262"/>
      <c r="AG15" s="256"/>
      <c r="AH15" s="254"/>
      <c r="AI15" s="255"/>
      <c r="AJ15" s="255"/>
      <c r="AK15" s="255"/>
      <c r="AL15" s="256"/>
      <c r="AM15" s="388"/>
      <c r="AN15" s="244"/>
      <c r="AO15" s="305"/>
    </row>
    <row r="16" spans="1:52" ht="18" customHeight="1" x14ac:dyDescent="0.2">
      <c r="A16" s="266"/>
      <c r="B16" s="271"/>
      <c r="C16" s="269"/>
      <c r="D16" s="269"/>
      <c r="E16" s="269"/>
      <c r="F16" s="270"/>
      <c r="G16" s="244"/>
      <c r="H16" s="238"/>
      <c r="I16" s="238"/>
      <c r="J16" s="236" t="s">
        <v>16</v>
      </c>
      <c r="K16" s="148"/>
      <c r="L16" s="149"/>
      <c r="M16" s="236" t="s">
        <v>25</v>
      </c>
      <c r="N16" s="149"/>
      <c r="O16" s="236" t="s">
        <v>27</v>
      </c>
      <c r="P16" s="149"/>
      <c r="Q16" s="148" t="s">
        <v>14</v>
      </c>
      <c r="R16" s="149"/>
      <c r="S16" s="236"/>
      <c r="T16" s="148"/>
      <c r="U16" s="149"/>
      <c r="V16" s="240" t="s">
        <v>38</v>
      </c>
      <c r="W16" s="241"/>
      <c r="X16" s="242"/>
      <c r="Y16" s="244"/>
      <c r="Z16" s="247"/>
      <c r="AA16" s="238"/>
      <c r="AB16" s="238"/>
      <c r="AC16" s="238"/>
      <c r="AD16" s="305"/>
      <c r="AE16" s="250" t="s">
        <v>55</v>
      </c>
      <c r="AF16" s="110" t="s">
        <v>166</v>
      </c>
      <c r="AG16" s="256"/>
      <c r="AH16" s="254"/>
      <c r="AI16" s="255"/>
      <c r="AJ16" s="255"/>
      <c r="AK16" s="255"/>
      <c r="AL16" s="256"/>
      <c r="AM16" s="388"/>
      <c r="AN16" s="244"/>
      <c r="AO16" s="305"/>
    </row>
    <row r="17" spans="1:47" ht="18" customHeight="1" thickBot="1" x14ac:dyDescent="0.25">
      <c r="A17" s="266" t="s">
        <v>8</v>
      </c>
      <c r="B17" s="268" t="s">
        <v>104</v>
      </c>
      <c r="C17" s="269"/>
      <c r="D17" s="269"/>
      <c r="E17" s="269"/>
      <c r="F17" s="270"/>
      <c r="G17" s="244"/>
      <c r="H17" s="238"/>
      <c r="I17" s="238"/>
      <c r="J17" s="236"/>
      <c r="K17" s="148"/>
      <c r="L17" s="149"/>
      <c r="M17" s="236"/>
      <c r="N17" s="149"/>
      <c r="O17" s="236"/>
      <c r="P17" s="149"/>
      <c r="Q17" s="148"/>
      <c r="R17" s="149"/>
      <c r="S17" s="293" t="s">
        <v>35</v>
      </c>
      <c r="T17" s="294"/>
      <c r="U17" s="295"/>
      <c r="V17" s="293" t="s">
        <v>35</v>
      </c>
      <c r="W17" s="294"/>
      <c r="X17" s="295"/>
      <c r="Y17" s="244"/>
      <c r="Z17" s="247"/>
      <c r="AA17" s="238"/>
      <c r="AB17" s="238"/>
      <c r="AC17" s="238"/>
      <c r="AD17" s="305"/>
      <c r="AE17" s="250"/>
      <c r="AF17" s="75" t="s">
        <v>58</v>
      </c>
      <c r="AG17" s="256"/>
      <c r="AH17" s="254"/>
      <c r="AI17" s="255"/>
      <c r="AJ17" s="255"/>
      <c r="AK17" s="255"/>
      <c r="AL17" s="256"/>
      <c r="AM17" s="388"/>
      <c r="AN17" s="244"/>
      <c r="AO17" s="305"/>
    </row>
    <row r="18" spans="1:47" ht="18" customHeight="1" thickBot="1" x14ac:dyDescent="0.25">
      <c r="A18" s="266"/>
      <c r="B18" s="271"/>
      <c r="C18" s="269"/>
      <c r="D18" s="269"/>
      <c r="E18" s="269"/>
      <c r="F18" s="270"/>
      <c r="G18" s="244"/>
      <c r="H18" s="238"/>
      <c r="I18" s="374"/>
      <c r="J18" s="234" t="s">
        <v>175</v>
      </c>
      <c r="K18" s="235"/>
      <c r="L18" s="91" t="s">
        <v>174</v>
      </c>
      <c r="M18" s="265" t="s">
        <v>172</v>
      </c>
      <c r="N18" s="264"/>
      <c r="O18" s="265" t="s">
        <v>171</v>
      </c>
      <c r="P18" s="264"/>
      <c r="Q18" s="263" t="s">
        <v>162</v>
      </c>
      <c r="R18" s="264"/>
      <c r="S18" s="296"/>
      <c r="T18" s="297"/>
      <c r="U18" s="298"/>
      <c r="V18" s="296"/>
      <c r="W18" s="297"/>
      <c r="X18" s="298"/>
      <c r="Y18" s="244"/>
      <c r="Z18" s="247"/>
      <c r="AA18" s="238"/>
      <c r="AB18" s="238"/>
      <c r="AC18" s="238"/>
      <c r="AD18" s="305"/>
      <c r="AE18" s="250"/>
      <c r="AF18" s="394" t="s">
        <v>167</v>
      </c>
      <c r="AG18" s="256"/>
      <c r="AH18" s="254"/>
      <c r="AI18" s="255"/>
      <c r="AJ18" s="255"/>
      <c r="AK18" s="255"/>
      <c r="AL18" s="256"/>
      <c r="AM18" s="388"/>
      <c r="AN18" s="244"/>
      <c r="AO18" s="305"/>
    </row>
    <row r="19" spans="1:47" ht="18" customHeight="1" x14ac:dyDescent="0.2">
      <c r="A19" s="266"/>
      <c r="B19" s="271"/>
      <c r="C19" s="269"/>
      <c r="D19" s="269"/>
      <c r="E19" s="269"/>
      <c r="F19" s="270"/>
      <c r="G19" s="244"/>
      <c r="H19" s="238"/>
      <c r="I19" s="374"/>
      <c r="J19" s="21" t="s">
        <v>17</v>
      </c>
      <c r="K19" s="95" t="s">
        <v>20</v>
      </c>
      <c r="L19" s="92" t="s">
        <v>20</v>
      </c>
      <c r="M19" s="21" t="s">
        <v>17</v>
      </c>
      <c r="N19" s="22" t="s">
        <v>20</v>
      </c>
      <c r="O19" s="21" t="s">
        <v>17</v>
      </c>
      <c r="P19" s="22" t="s">
        <v>20</v>
      </c>
      <c r="Q19" s="23" t="s">
        <v>17</v>
      </c>
      <c r="R19" s="24" t="s">
        <v>20</v>
      </c>
      <c r="S19" s="21" t="s">
        <v>28</v>
      </c>
      <c r="T19" s="25" t="s">
        <v>17</v>
      </c>
      <c r="U19" s="22" t="s">
        <v>20</v>
      </c>
      <c r="V19" s="23" t="s">
        <v>28</v>
      </c>
      <c r="W19" s="24" t="s">
        <v>17</v>
      </c>
      <c r="X19" s="26" t="s">
        <v>20</v>
      </c>
      <c r="Y19" s="244"/>
      <c r="Z19" s="247"/>
      <c r="AA19" s="238"/>
      <c r="AB19" s="238"/>
      <c r="AC19" s="238"/>
      <c r="AD19" s="305"/>
      <c r="AE19" s="250"/>
      <c r="AF19" s="262"/>
      <c r="AG19" s="256"/>
      <c r="AH19" s="254"/>
      <c r="AI19" s="255"/>
      <c r="AJ19" s="255"/>
      <c r="AK19" s="255"/>
      <c r="AL19" s="256"/>
      <c r="AM19" s="388"/>
      <c r="AN19" s="244"/>
      <c r="AO19" s="305"/>
      <c r="AS19" s="18" t="s">
        <v>159</v>
      </c>
    </row>
    <row r="20" spans="1:47" ht="18" customHeight="1" x14ac:dyDescent="0.2">
      <c r="A20" s="266"/>
      <c r="B20" s="271"/>
      <c r="C20" s="269"/>
      <c r="D20" s="269"/>
      <c r="E20" s="269"/>
      <c r="F20" s="270"/>
      <c r="G20" s="244"/>
      <c r="H20" s="238"/>
      <c r="I20" s="374"/>
      <c r="J20" s="28" t="s">
        <v>18</v>
      </c>
      <c r="K20" s="27" t="s">
        <v>21</v>
      </c>
      <c r="L20" s="93" t="s">
        <v>21</v>
      </c>
      <c r="M20" s="28" t="s">
        <v>18</v>
      </c>
      <c r="N20" s="29" t="s">
        <v>21</v>
      </c>
      <c r="O20" s="28" t="s">
        <v>18</v>
      </c>
      <c r="P20" s="29" t="s">
        <v>21</v>
      </c>
      <c r="Q20" s="30" t="s">
        <v>18</v>
      </c>
      <c r="R20" s="31" t="s">
        <v>21</v>
      </c>
      <c r="S20" s="28" t="s">
        <v>29</v>
      </c>
      <c r="T20" s="32" t="s">
        <v>18</v>
      </c>
      <c r="U20" s="29" t="s">
        <v>21</v>
      </c>
      <c r="V20" s="30" t="s">
        <v>48</v>
      </c>
      <c r="W20" s="31" t="s">
        <v>18</v>
      </c>
      <c r="X20" s="33" t="s">
        <v>21</v>
      </c>
      <c r="Y20" s="244"/>
      <c r="Z20" s="247"/>
      <c r="AA20" s="238"/>
      <c r="AB20" s="238"/>
      <c r="AC20" s="238"/>
      <c r="AD20" s="305"/>
      <c r="AE20" s="250"/>
      <c r="AF20" s="260" t="s">
        <v>170</v>
      </c>
      <c r="AG20" s="256"/>
      <c r="AH20" s="254"/>
      <c r="AI20" s="255"/>
      <c r="AJ20" s="255"/>
      <c r="AK20" s="255"/>
      <c r="AL20" s="256"/>
      <c r="AM20" s="388"/>
      <c r="AN20" s="244"/>
      <c r="AO20" s="305"/>
      <c r="AS20" s="18" t="s">
        <v>157</v>
      </c>
      <c r="AT20" s="18" t="s">
        <v>158</v>
      </c>
    </row>
    <row r="21" spans="1:47" ht="18" customHeight="1" thickBot="1" x14ac:dyDescent="0.25">
      <c r="A21" s="267"/>
      <c r="B21" s="301"/>
      <c r="C21" s="302"/>
      <c r="D21" s="302"/>
      <c r="E21" s="302"/>
      <c r="F21" s="303"/>
      <c r="G21" s="245"/>
      <c r="H21" s="239"/>
      <c r="I21" s="375"/>
      <c r="J21" s="35" t="s">
        <v>19</v>
      </c>
      <c r="K21" s="34" t="s">
        <v>22</v>
      </c>
      <c r="L21" s="94" t="s">
        <v>22</v>
      </c>
      <c r="M21" s="35" t="s">
        <v>19</v>
      </c>
      <c r="N21" s="36" t="s">
        <v>22</v>
      </c>
      <c r="O21" s="35" t="s">
        <v>19</v>
      </c>
      <c r="P21" s="36" t="s">
        <v>22</v>
      </c>
      <c r="Q21" s="37" t="s">
        <v>19</v>
      </c>
      <c r="R21" s="38" t="s">
        <v>22</v>
      </c>
      <c r="S21" s="35" t="s">
        <v>30</v>
      </c>
      <c r="T21" s="39" t="s">
        <v>19</v>
      </c>
      <c r="U21" s="36" t="s">
        <v>22</v>
      </c>
      <c r="V21" s="37" t="s">
        <v>30</v>
      </c>
      <c r="W21" s="38" t="s">
        <v>19</v>
      </c>
      <c r="X21" s="40" t="s">
        <v>22</v>
      </c>
      <c r="Y21" s="245"/>
      <c r="Z21" s="248"/>
      <c r="AA21" s="239"/>
      <c r="AB21" s="239"/>
      <c r="AC21" s="239"/>
      <c r="AD21" s="306"/>
      <c r="AE21" s="287"/>
      <c r="AF21" s="261"/>
      <c r="AG21" s="259"/>
      <c r="AH21" s="257"/>
      <c r="AI21" s="258"/>
      <c r="AJ21" s="258"/>
      <c r="AK21" s="258"/>
      <c r="AL21" s="259"/>
      <c r="AM21" s="389"/>
      <c r="AN21" s="245"/>
      <c r="AO21" s="306"/>
      <c r="AS21" s="18">
        <f>SUM(AQ23:AQ1410)</f>
        <v>17</v>
      </c>
      <c r="AT21" s="18">
        <f>SUM(AR23:AR1410)</f>
        <v>0</v>
      </c>
      <c r="AU21" s="18">
        <f>MAX(AU23:AU426)</f>
        <v>2</v>
      </c>
    </row>
    <row r="22" spans="1:47" ht="18" customHeight="1" thickBot="1" x14ac:dyDescent="0.25">
      <c r="A22" s="265" t="s">
        <v>64</v>
      </c>
      <c r="B22" s="263"/>
      <c r="C22" s="263"/>
      <c r="D22" s="263"/>
      <c r="E22" s="263"/>
      <c r="F22" s="263"/>
      <c r="G22" s="263"/>
      <c r="H22" s="263"/>
      <c r="I22" s="263"/>
      <c r="J22" s="263"/>
      <c r="K22" s="263"/>
      <c r="L22" s="263"/>
      <c r="M22" s="263"/>
      <c r="N22" s="263"/>
      <c r="O22" s="263"/>
      <c r="P22" s="263"/>
      <c r="Q22" s="263"/>
      <c r="R22" s="263"/>
      <c r="S22" s="263"/>
      <c r="T22" s="263"/>
      <c r="U22" s="263"/>
      <c r="V22" s="263"/>
      <c r="W22" s="263"/>
      <c r="X22" s="263"/>
      <c r="Y22" s="263"/>
      <c r="Z22" s="263"/>
      <c r="AA22" s="263"/>
      <c r="AB22" s="263"/>
      <c r="AC22" s="263"/>
      <c r="AD22" s="263"/>
      <c r="AE22" s="263"/>
      <c r="AF22" s="263"/>
      <c r="AG22" s="263"/>
      <c r="AH22" s="263"/>
      <c r="AI22" s="263"/>
      <c r="AJ22" s="263"/>
      <c r="AK22" s="263"/>
      <c r="AL22" s="263"/>
      <c r="AM22" s="263"/>
      <c r="AN22" s="263"/>
      <c r="AO22" s="264"/>
      <c r="AQ22" s="41" t="s">
        <v>157</v>
      </c>
      <c r="AR22" s="41" t="s">
        <v>158</v>
      </c>
      <c r="AU22" s="18" t="s">
        <v>179</v>
      </c>
    </row>
    <row r="23" spans="1:47" ht="18" customHeight="1" x14ac:dyDescent="0.2">
      <c r="A23" s="141">
        <v>42713</v>
      </c>
      <c r="B23" s="135"/>
      <c r="C23" s="136"/>
      <c r="D23" s="136"/>
      <c r="E23" s="136"/>
      <c r="F23" s="137"/>
      <c r="G23" s="158"/>
      <c r="H23" s="160"/>
      <c r="I23" s="162"/>
      <c r="J23" s="153"/>
      <c r="K23" s="167"/>
      <c r="L23" s="169"/>
      <c r="M23" s="153"/>
      <c r="N23" s="167"/>
      <c r="O23" s="153"/>
      <c r="P23" s="165"/>
      <c r="Q23" s="153"/>
      <c r="R23" s="165"/>
      <c r="S23" s="163"/>
      <c r="T23" s="184"/>
      <c r="U23" s="186"/>
      <c r="V23" s="163"/>
      <c r="W23" s="184"/>
      <c r="X23" s="186"/>
      <c r="Y23" s="188"/>
      <c r="Z23" s="189"/>
      <c r="AA23" s="191"/>
      <c r="AB23" s="191"/>
      <c r="AC23" s="191"/>
      <c r="AD23" s="173"/>
      <c r="AE23" s="12"/>
      <c r="AF23" s="171"/>
      <c r="AG23" s="171"/>
      <c r="AH23" s="135" t="s">
        <v>193</v>
      </c>
      <c r="AI23" s="179"/>
      <c r="AJ23" s="179"/>
      <c r="AK23" s="179"/>
      <c r="AL23" s="180"/>
      <c r="AM23" s="175">
        <v>29</v>
      </c>
      <c r="AN23" s="175">
        <v>45</v>
      </c>
      <c r="AO23" s="177">
        <v>5</v>
      </c>
      <c r="AQ23" s="192">
        <f>IF(G23="x", 1,0)</f>
        <v>0</v>
      </c>
      <c r="AR23" s="192">
        <f>IF(H23="x", 1,0)</f>
        <v>0</v>
      </c>
      <c r="AU23" s="395">
        <f>IF(A23="","",1)</f>
        <v>1</v>
      </c>
    </row>
    <row r="24" spans="1:47" ht="18" customHeight="1" thickBot="1" x14ac:dyDescent="0.25">
      <c r="A24" s="142"/>
      <c r="B24" s="138"/>
      <c r="C24" s="139"/>
      <c r="D24" s="139"/>
      <c r="E24" s="139"/>
      <c r="F24" s="140"/>
      <c r="G24" s="159"/>
      <c r="H24" s="161"/>
      <c r="I24" s="161"/>
      <c r="J24" s="154"/>
      <c r="K24" s="168"/>
      <c r="L24" s="170"/>
      <c r="M24" s="154"/>
      <c r="N24" s="168"/>
      <c r="O24" s="154"/>
      <c r="P24" s="166"/>
      <c r="Q24" s="154"/>
      <c r="R24" s="166"/>
      <c r="S24" s="164"/>
      <c r="T24" s="185"/>
      <c r="U24" s="187"/>
      <c r="V24" s="164"/>
      <c r="W24" s="185"/>
      <c r="X24" s="187"/>
      <c r="Y24" s="164"/>
      <c r="Z24" s="190"/>
      <c r="AA24" s="190"/>
      <c r="AB24" s="190"/>
      <c r="AC24" s="190"/>
      <c r="AD24" s="174"/>
      <c r="AE24" s="66"/>
      <c r="AF24" s="172"/>
      <c r="AG24" s="172"/>
      <c r="AH24" s="181"/>
      <c r="AI24" s="182"/>
      <c r="AJ24" s="182"/>
      <c r="AK24" s="182"/>
      <c r="AL24" s="183"/>
      <c r="AM24" s="176"/>
      <c r="AN24" s="176"/>
      <c r="AO24" s="178"/>
      <c r="AQ24" s="192"/>
      <c r="AR24" s="192"/>
      <c r="AU24" s="395"/>
    </row>
    <row r="25" spans="1:47" ht="18" customHeight="1" x14ac:dyDescent="0.2">
      <c r="A25" s="141">
        <v>42714</v>
      </c>
      <c r="B25" s="135" t="s">
        <v>197</v>
      </c>
      <c r="C25" s="136"/>
      <c r="D25" s="136"/>
      <c r="E25" s="136"/>
      <c r="F25" s="137"/>
      <c r="G25" s="158"/>
      <c r="H25" s="160"/>
      <c r="I25" s="162"/>
      <c r="J25" s="153"/>
      <c r="K25" s="167"/>
      <c r="L25" s="169"/>
      <c r="M25" s="153"/>
      <c r="N25" s="167"/>
      <c r="O25" s="153"/>
      <c r="P25" s="165"/>
      <c r="Q25" s="153"/>
      <c r="R25" s="165"/>
      <c r="S25" s="163"/>
      <c r="T25" s="184"/>
      <c r="U25" s="186"/>
      <c r="V25" s="163"/>
      <c r="W25" s="184"/>
      <c r="X25" s="186"/>
      <c r="Y25" s="188"/>
      <c r="Z25" s="189"/>
      <c r="AA25" s="191"/>
      <c r="AB25" s="191"/>
      <c r="AC25" s="191"/>
      <c r="AD25" s="173"/>
      <c r="AE25" s="12"/>
      <c r="AF25" s="171"/>
      <c r="AG25" s="171" t="s">
        <v>115</v>
      </c>
      <c r="AH25" s="135" t="s">
        <v>199</v>
      </c>
      <c r="AI25" s="179"/>
      <c r="AJ25" s="179"/>
      <c r="AK25" s="179"/>
      <c r="AL25" s="180"/>
      <c r="AM25" s="175">
        <v>29</v>
      </c>
      <c r="AN25" s="175">
        <v>45</v>
      </c>
      <c r="AO25" s="177">
        <v>5</v>
      </c>
      <c r="AQ25" s="192">
        <f>IF(G25="x", 1,0)</f>
        <v>0</v>
      </c>
      <c r="AR25" s="192">
        <f>IF(H25="x", 1,0)</f>
        <v>0</v>
      </c>
      <c r="AU25" s="395">
        <f>IF(A25="","",1)</f>
        <v>1</v>
      </c>
    </row>
    <row r="26" spans="1:47" ht="18" customHeight="1" thickBot="1" x14ac:dyDescent="0.25">
      <c r="A26" s="142"/>
      <c r="B26" s="138" t="s">
        <v>198</v>
      </c>
      <c r="C26" s="139"/>
      <c r="D26" s="139"/>
      <c r="E26" s="139"/>
      <c r="F26" s="140"/>
      <c r="G26" s="159"/>
      <c r="H26" s="161"/>
      <c r="I26" s="161"/>
      <c r="J26" s="154"/>
      <c r="K26" s="168"/>
      <c r="L26" s="170"/>
      <c r="M26" s="154"/>
      <c r="N26" s="168"/>
      <c r="O26" s="154"/>
      <c r="P26" s="166"/>
      <c r="Q26" s="154"/>
      <c r="R26" s="166"/>
      <c r="S26" s="164"/>
      <c r="T26" s="185"/>
      <c r="U26" s="187"/>
      <c r="V26" s="164"/>
      <c r="W26" s="185"/>
      <c r="X26" s="187"/>
      <c r="Y26" s="164"/>
      <c r="Z26" s="190"/>
      <c r="AA26" s="190"/>
      <c r="AB26" s="190"/>
      <c r="AC26" s="190"/>
      <c r="AD26" s="174"/>
      <c r="AE26" s="66"/>
      <c r="AF26" s="172"/>
      <c r="AG26" s="172"/>
      <c r="AH26" s="181"/>
      <c r="AI26" s="182"/>
      <c r="AJ26" s="182"/>
      <c r="AK26" s="182"/>
      <c r="AL26" s="183"/>
      <c r="AM26" s="176"/>
      <c r="AN26" s="176"/>
      <c r="AO26" s="178"/>
      <c r="AQ26" s="192"/>
      <c r="AR26" s="192"/>
      <c r="AU26" s="395"/>
    </row>
    <row r="27" spans="1:47" ht="18" customHeight="1" x14ac:dyDescent="0.2">
      <c r="A27" s="141">
        <v>42715</v>
      </c>
      <c r="B27" s="135" t="s">
        <v>195</v>
      </c>
      <c r="C27" s="136"/>
      <c r="D27" s="136"/>
      <c r="E27" s="136"/>
      <c r="F27" s="137"/>
      <c r="G27" s="158"/>
      <c r="H27" s="160"/>
      <c r="I27" s="162"/>
      <c r="J27" s="153"/>
      <c r="K27" s="167"/>
      <c r="L27" s="169"/>
      <c r="M27" s="153"/>
      <c r="N27" s="167"/>
      <c r="O27" s="153"/>
      <c r="P27" s="165"/>
      <c r="Q27" s="153"/>
      <c r="R27" s="165"/>
      <c r="S27" s="163"/>
      <c r="T27" s="184"/>
      <c r="U27" s="186"/>
      <c r="V27" s="163"/>
      <c r="W27" s="184"/>
      <c r="X27" s="186"/>
      <c r="Y27" s="188"/>
      <c r="Z27" s="189" t="s">
        <v>107</v>
      </c>
      <c r="AA27" s="191"/>
      <c r="AB27" s="191"/>
      <c r="AC27" s="191"/>
      <c r="AD27" s="173"/>
      <c r="AE27" s="12" t="s">
        <v>67</v>
      </c>
      <c r="AF27" s="171" t="s">
        <v>169</v>
      </c>
      <c r="AG27" s="171" t="s">
        <v>113</v>
      </c>
      <c r="AH27" s="135" t="s">
        <v>194</v>
      </c>
      <c r="AI27" s="179"/>
      <c r="AJ27" s="179"/>
      <c r="AK27" s="179"/>
      <c r="AL27" s="180"/>
      <c r="AM27" s="175">
        <v>28.6</v>
      </c>
      <c r="AN27" s="175">
        <v>0</v>
      </c>
      <c r="AO27" s="177">
        <v>0</v>
      </c>
      <c r="AQ27" s="192">
        <f>IF(G27="x", 1,0)</f>
        <v>0</v>
      </c>
      <c r="AR27" s="192">
        <f>IF(H27="x", 1,0)</f>
        <v>0</v>
      </c>
      <c r="AU27" s="395">
        <f>IF(A27="","",1)</f>
        <v>1</v>
      </c>
    </row>
    <row r="28" spans="1:47" ht="18" customHeight="1" thickBot="1" x14ac:dyDescent="0.25">
      <c r="A28" s="142"/>
      <c r="B28" s="138" t="s">
        <v>196</v>
      </c>
      <c r="C28" s="139"/>
      <c r="D28" s="139"/>
      <c r="E28" s="139"/>
      <c r="F28" s="140"/>
      <c r="G28" s="159"/>
      <c r="H28" s="161"/>
      <c r="I28" s="161"/>
      <c r="J28" s="154"/>
      <c r="K28" s="168"/>
      <c r="L28" s="170"/>
      <c r="M28" s="154"/>
      <c r="N28" s="168"/>
      <c r="O28" s="154"/>
      <c r="P28" s="166"/>
      <c r="Q28" s="154"/>
      <c r="R28" s="166"/>
      <c r="S28" s="164"/>
      <c r="T28" s="185"/>
      <c r="U28" s="187"/>
      <c r="V28" s="164"/>
      <c r="W28" s="185"/>
      <c r="X28" s="187"/>
      <c r="Y28" s="164"/>
      <c r="Z28" s="190"/>
      <c r="AA28" s="190"/>
      <c r="AB28" s="190"/>
      <c r="AC28" s="190"/>
      <c r="AD28" s="174"/>
      <c r="AE28" s="66">
        <v>193095</v>
      </c>
      <c r="AF28" s="172"/>
      <c r="AG28" s="172"/>
      <c r="AH28" s="181"/>
      <c r="AI28" s="182"/>
      <c r="AJ28" s="182"/>
      <c r="AK28" s="182"/>
      <c r="AL28" s="183"/>
      <c r="AM28" s="176"/>
      <c r="AN28" s="176"/>
      <c r="AO28" s="178"/>
      <c r="AQ28" s="192"/>
      <c r="AR28" s="192"/>
      <c r="AU28" s="395"/>
    </row>
    <row r="29" spans="1:47" ht="18" customHeight="1" x14ac:dyDescent="0.2">
      <c r="A29" s="141">
        <v>42716</v>
      </c>
      <c r="B29" s="135" t="s">
        <v>201</v>
      </c>
      <c r="C29" s="136"/>
      <c r="D29" s="136"/>
      <c r="E29" s="136"/>
      <c r="F29" s="137"/>
      <c r="G29" s="158"/>
      <c r="H29" s="160"/>
      <c r="I29" s="162"/>
      <c r="J29" s="153"/>
      <c r="K29" s="167"/>
      <c r="L29" s="169"/>
      <c r="M29" s="153"/>
      <c r="N29" s="167"/>
      <c r="O29" s="153"/>
      <c r="P29" s="165"/>
      <c r="Q29" s="153"/>
      <c r="R29" s="165"/>
      <c r="S29" s="163"/>
      <c r="T29" s="184"/>
      <c r="U29" s="186"/>
      <c r="V29" s="163"/>
      <c r="W29" s="184"/>
      <c r="X29" s="186"/>
      <c r="Y29" s="188"/>
      <c r="Z29" s="189" t="s">
        <v>108</v>
      </c>
      <c r="AA29" s="191"/>
      <c r="AB29" s="191"/>
      <c r="AC29" s="191"/>
      <c r="AD29" s="173"/>
      <c r="AE29" s="12"/>
      <c r="AF29" s="171"/>
      <c r="AG29" s="171" t="s">
        <v>113</v>
      </c>
      <c r="AH29" s="135" t="s">
        <v>199</v>
      </c>
      <c r="AI29" s="179"/>
      <c r="AJ29" s="179"/>
      <c r="AK29" s="179"/>
      <c r="AL29" s="180"/>
      <c r="AM29" s="175">
        <v>29.5</v>
      </c>
      <c r="AN29" s="175">
        <v>0</v>
      </c>
      <c r="AO29" s="177">
        <v>0</v>
      </c>
      <c r="AQ29" s="192">
        <f>IF(G29="x", 1,0)</f>
        <v>0</v>
      </c>
      <c r="AR29" s="192">
        <f>IF(H29="x", 1,0)</f>
        <v>0</v>
      </c>
      <c r="AU29" s="395">
        <f>IF(A29="","",1)</f>
        <v>1</v>
      </c>
    </row>
    <row r="30" spans="1:47" ht="18" customHeight="1" thickBot="1" x14ac:dyDescent="0.25">
      <c r="A30" s="142"/>
      <c r="B30" s="138" t="s">
        <v>200</v>
      </c>
      <c r="C30" s="139"/>
      <c r="D30" s="139"/>
      <c r="E30" s="139"/>
      <c r="F30" s="140"/>
      <c r="G30" s="159"/>
      <c r="H30" s="161"/>
      <c r="I30" s="161"/>
      <c r="J30" s="154"/>
      <c r="K30" s="168"/>
      <c r="L30" s="170"/>
      <c r="M30" s="154"/>
      <c r="N30" s="168"/>
      <c r="O30" s="154"/>
      <c r="P30" s="166"/>
      <c r="Q30" s="154"/>
      <c r="R30" s="166"/>
      <c r="S30" s="164"/>
      <c r="T30" s="185"/>
      <c r="U30" s="187"/>
      <c r="V30" s="164"/>
      <c r="W30" s="185"/>
      <c r="X30" s="187"/>
      <c r="Y30" s="164"/>
      <c r="Z30" s="190"/>
      <c r="AA30" s="190"/>
      <c r="AB30" s="190"/>
      <c r="AC30" s="190"/>
      <c r="AD30" s="174"/>
      <c r="AE30" s="66"/>
      <c r="AF30" s="172"/>
      <c r="AG30" s="172"/>
      <c r="AH30" s="181"/>
      <c r="AI30" s="182"/>
      <c r="AJ30" s="182"/>
      <c r="AK30" s="182"/>
      <c r="AL30" s="183"/>
      <c r="AM30" s="176"/>
      <c r="AN30" s="176"/>
      <c r="AO30" s="178"/>
      <c r="AQ30" s="192"/>
      <c r="AR30" s="192"/>
      <c r="AU30" s="395"/>
    </row>
    <row r="31" spans="1:47" ht="18" customHeight="1" x14ac:dyDescent="0.2">
      <c r="A31" s="141">
        <v>42717</v>
      </c>
      <c r="B31" s="135" t="s">
        <v>202</v>
      </c>
      <c r="C31" s="136"/>
      <c r="D31" s="136"/>
      <c r="E31" s="136"/>
      <c r="F31" s="137"/>
      <c r="G31" s="158" t="s">
        <v>105</v>
      </c>
      <c r="H31" s="160"/>
      <c r="I31" s="162">
        <v>9.375E-2</v>
      </c>
      <c r="J31" s="153">
        <v>30</v>
      </c>
      <c r="K31" s="167">
        <v>31</v>
      </c>
      <c r="L31" s="169">
        <v>16</v>
      </c>
      <c r="M31" s="153">
        <v>2</v>
      </c>
      <c r="N31" s="167">
        <v>10</v>
      </c>
      <c r="O31" s="153">
        <v>2</v>
      </c>
      <c r="P31" s="165">
        <v>1</v>
      </c>
      <c r="Q31" s="153"/>
      <c r="R31" s="165"/>
      <c r="S31" s="163"/>
      <c r="T31" s="184"/>
      <c r="U31" s="186"/>
      <c r="V31" s="163"/>
      <c r="W31" s="184"/>
      <c r="X31" s="186"/>
      <c r="Y31" s="188"/>
      <c r="Z31" s="189" t="s">
        <v>108</v>
      </c>
      <c r="AA31" s="191"/>
      <c r="AB31" s="191"/>
      <c r="AC31" s="191"/>
      <c r="AD31" s="173"/>
      <c r="AE31" s="12" t="s">
        <v>67</v>
      </c>
      <c r="AF31" s="171" t="s">
        <v>169</v>
      </c>
      <c r="AG31" s="171" t="s">
        <v>133</v>
      </c>
      <c r="AH31" s="135" t="s">
        <v>210</v>
      </c>
      <c r="AI31" s="179"/>
      <c r="AJ31" s="179"/>
      <c r="AK31" s="179"/>
      <c r="AL31" s="180"/>
      <c r="AM31" s="175">
        <v>29</v>
      </c>
      <c r="AN31" s="175">
        <v>0</v>
      </c>
      <c r="AO31" s="177">
        <v>0</v>
      </c>
      <c r="AQ31" s="192">
        <f>IF(G31="x", 1,0)</f>
        <v>1</v>
      </c>
      <c r="AR31" s="192">
        <f>IF(H31="x", 1,0)</f>
        <v>0</v>
      </c>
      <c r="AU31" s="395">
        <f>IF(A31="","",1)</f>
        <v>1</v>
      </c>
    </row>
    <row r="32" spans="1:47" ht="18" customHeight="1" thickBot="1" x14ac:dyDescent="0.25">
      <c r="A32" s="142"/>
      <c r="B32" s="138" t="s">
        <v>203</v>
      </c>
      <c r="C32" s="139"/>
      <c r="D32" s="139"/>
      <c r="E32" s="139"/>
      <c r="F32" s="140"/>
      <c r="G32" s="159"/>
      <c r="H32" s="161"/>
      <c r="I32" s="161"/>
      <c r="J32" s="154"/>
      <c r="K32" s="168"/>
      <c r="L32" s="170"/>
      <c r="M32" s="154"/>
      <c r="N32" s="168"/>
      <c r="O32" s="154"/>
      <c r="P32" s="166"/>
      <c r="Q32" s="154"/>
      <c r="R32" s="166"/>
      <c r="S32" s="164"/>
      <c r="T32" s="185"/>
      <c r="U32" s="187"/>
      <c r="V32" s="164"/>
      <c r="W32" s="185"/>
      <c r="X32" s="187"/>
      <c r="Y32" s="164"/>
      <c r="Z32" s="190"/>
      <c r="AA32" s="190"/>
      <c r="AB32" s="190"/>
      <c r="AC32" s="190"/>
      <c r="AD32" s="174"/>
      <c r="AE32" s="66">
        <v>210704</v>
      </c>
      <c r="AF32" s="172"/>
      <c r="AG32" s="172"/>
      <c r="AH32" s="181"/>
      <c r="AI32" s="182"/>
      <c r="AJ32" s="182"/>
      <c r="AK32" s="182"/>
      <c r="AL32" s="183"/>
      <c r="AM32" s="176"/>
      <c r="AN32" s="176"/>
      <c r="AO32" s="178"/>
      <c r="AQ32" s="192"/>
      <c r="AR32" s="192"/>
      <c r="AU32" s="395"/>
    </row>
    <row r="33" spans="1:47" ht="18" customHeight="1" x14ac:dyDescent="0.2">
      <c r="A33" s="218">
        <v>42718</v>
      </c>
      <c r="B33" s="197" t="s">
        <v>204</v>
      </c>
      <c r="C33" s="224"/>
      <c r="D33" s="224"/>
      <c r="E33" s="224"/>
      <c r="F33" s="225"/>
      <c r="G33" s="381" t="s">
        <v>106</v>
      </c>
      <c r="H33" s="383"/>
      <c r="I33" s="220">
        <v>8.3333333333333329E-2</v>
      </c>
      <c r="J33" s="216">
        <v>20</v>
      </c>
      <c r="K33" s="209">
        <v>8</v>
      </c>
      <c r="L33" s="227">
        <v>3</v>
      </c>
      <c r="M33" s="216">
        <v>2</v>
      </c>
      <c r="N33" s="209">
        <v>4</v>
      </c>
      <c r="O33" s="216"/>
      <c r="P33" s="232"/>
      <c r="Q33" s="216"/>
      <c r="R33" s="232"/>
      <c r="S33" s="231"/>
      <c r="T33" s="229"/>
      <c r="U33" s="207"/>
      <c r="V33" s="231"/>
      <c r="W33" s="229"/>
      <c r="X33" s="207"/>
      <c r="Y33" s="211"/>
      <c r="Z33" s="226" t="s">
        <v>107</v>
      </c>
      <c r="AA33" s="193"/>
      <c r="AB33" s="193"/>
      <c r="AC33" s="193"/>
      <c r="AD33" s="195"/>
      <c r="AE33" s="111" t="s">
        <v>67</v>
      </c>
      <c r="AF33" s="205" t="s">
        <v>169</v>
      </c>
      <c r="AG33" s="205" t="s">
        <v>133</v>
      </c>
      <c r="AH33" s="197" t="s">
        <v>206</v>
      </c>
      <c r="AI33" s="198"/>
      <c r="AJ33" s="198"/>
      <c r="AK33" s="198"/>
      <c r="AL33" s="199"/>
      <c r="AM33" s="222">
        <v>28</v>
      </c>
      <c r="AN33" s="222">
        <v>45</v>
      </c>
      <c r="AO33" s="203">
        <v>5</v>
      </c>
      <c r="AQ33" s="192">
        <f>IF(G33="x", 1,0)</f>
        <v>1</v>
      </c>
      <c r="AR33" s="192">
        <f>IF(H33="x", 1,0)</f>
        <v>0</v>
      </c>
      <c r="AU33" s="395">
        <f>IF(A33="","",1)</f>
        <v>1</v>
      </c>
    </row>
    <row r="34" spans="1:47" ht="18" customHeight="1" thickBot="1" x14ac:dyDescent="0.25">
      <c r="A34" s="219"/>
      <c r="B34" s="213" t="s">
        <v>205</v>
      </c>
      <c r="C34" s="214"/>
      <c r="D34" s="214"/>
      <c r="E34" s="214"/>
      <c r="F34" s="215"/>
      <c r="G34" s="382"/>
      <c r="H34" s="221"/>
      <c r="I34" s="221"/>
      <c r="J34" s="217"/>
      <c r="K34" s="210"/>
      <c r="L34" s="228"/>
      <c r="M34" s="217"/>
      <c r="N34" s="210"/>
      <c r="O34" s="217"/>
      <c r="P34" s="233"/>
      <c r="Q34" s="217"/>
      <c r="R34" s="233"/>
      <c r="S34" s="212"/>
      <c r="T34" s="230"/>
      <c r="U34" s="208"/>
      <c r="V34" s="212"/>
      <c r="W34" s="230"/>
      <c r="X34" s="208"/>
      <c r="Y34" s="212"/>
      <c r="Z34" s="194"/>
      <c r="AA34" s="194"/>
      <c r="AB34" s="194"/>
      <c r="AC34" s="194"/>
      <c r="AD34" s="196"/>
      <c r="AE34" s="112">
        <v>210800</v>
      </c>
      <c r="AF34" s="206"/>
      <c r="AG34" s="206"/>
      <c r="AH34" s="200"/>
      <c r="AI34" s="201"/>
      <c r="AJ34" s="201"/>
      <c r="AK34" s="201"/>
      <c r="AL34" s="202"/>
      <c r="AM34" s="223"/>
      <c r="AN34" s="223"/>
      <c r="AO34" s="204"/>
      <c r="AQ34" s="192"/>
      <c r="AR34" s="192"/>
      <c r="AU34" s="395"/>
    </row>
    <row r="35" spans="1:47" ht="18" customHeight="1" x14ac:dyDescent="0.2">
      <c r="A35" s="141">
        <v>42719</v>
      </c>
      <c r="B35" s="135" t="s">
        <v>207</v>
      </c>
      <c r="C35" s="136"/>
      <c r="D35" s="136"/>
      <c r="E35" s="136"/>
      <c r="F35" s="137"/>
      <c r="G35" s="158" t="s">
        <v>105</v>
      </c>
      <c r="H35" s="160"/>
      <c r="I35" s="162">
        <v>9.7222222222222224E-2</v>
      </c>
      <c r="J35" s="153">
        <v>25</v>
      </c>
      <c r="K35" s="167">
        <v>16</v>
      </c>
      <c r="L35" s="169">
        <v>8</v>
      </c>
      <c r="M35" s="153">
        <v>2</v>
      </c>
      <c r="N35" s="167">
        <v>14</v>
      </c>
      <c r="O35" s="153"/>
      <c r="P35" s="165"/>
      <c r="Q35" s="153"/>
      <c r="R35" s="165"/>
      <c r="S35" s="163"/>
      <c r="T35" s="184"/>
      <c r="U35" s="186"/>
      <c r="V35" s="163"/>
      <c r="W35" s="184"/>
      <c r="X35" s="186"/>
      <c r="Y35" s="188"/>
      <c r="Z35" s="189" t="s">
        <v>107</v>
      </c>
      <c r="AA35" s="191"/>
      <c r="AB35" s="191"/>
      <c r="AC35" s="191"/>
      <c r="AD35" s="173"/>
      <c r="AE35" s="12" t="s">
        <v>67</v>
      </c>
      <c r="AF35" s="171" t="s">
        <v>169</v>
      </c>
      <c r="AG35" s="171" t="s">
        <v>133</v>
      </c>
      <c r="AH35" s="135" t="s">
        <v>209</v>
      </c>
      <c r="AI35" s="179"/>
      <c r="AJ35" s="179"/>
      <c r="AK35" s="179"/>
      <c r="AL35" s="180"/>
      <c r="AM35" s="175">
        <v>29</v>
      </c>
      <c r="AN35" s="175">
        <v>0</v>
      </c>
      <c r="AO35" s="177">
        <v>0</v>
      </c>
      <c r="AQ35" s="192">
        <f>IF(G35="x", 1,0)</f>
        <v>1</v>
      </c>
      <c r="AR35" s="192">
        <f>IF(H35="x", 1,0)</f>
        <v>0</v>
      </c>
      <c r="AU35" s="395">
        <f>IF(A35="","",1)</f>
        <v>1</v>
      </c>
    </row>
    <row r="36" spans="1:47" ht="18" customHeight="1" thickBot="1" x14ac:dyDescent="0.25">
      <c r="A36" s="142"/>
      <c r="B36" s="138" t="s">
        <v>208</v>
      </c>
      <c r="C36" s="139"/>
      <c r="D36" s="139"/>
      <c r="E36" s="139"/>
      <c r="F36" s="140"/>
      <c r="G36" s="159"/>
      <c r="H36" s="161"/>
      <c r="I36" s="161"/>
      <c r="J36" s="154"/>
      <c r="K36" s="168"/>
      <c r="L36" s="170"/>
      <c r="M36" s="154"/>
      <c r="N36" s="168"/>
      <c r="O36" s="154"/>
      <c r="P36" s="166"/>
      <c r="Q36" s="154"/>
      <c r="R36" s="166"/>
      <c r="S36" s="164"/>
      <c r="T36" s="185"/>
      <c r="U36" s="187"/>
      <c r="V36" s="164"/>
      <c r="W36" s="185"/>
      <c r="X36" s="187"/>
      <c r="Y36" s="164"/>
      <c r="Z36" s="190"/>
      <c r="AA36" s="190"/>
      <c r="AB36" s="190"/>
      <c r="AC36" s="190"/>
      <c r="AD36" s="174"/>
      <c r="AE36" s="66">
        <v>218963</v>
      </c>
      <c r="AF36" s="172"/>
      <c r="AG36" s="172"/>
      <c r="AH36" s="181"/>
      <c r="AI36" s="182"/>
      <c r="AJ36" s="182"/>
      <c r="AK36" s="182"/>
      <c r="AL36" s="183"/>
      <c r="AM36" s="176"/>
      <c r="AN36" s="176"/>
      <c r="AO36" s="178"/>
      <c r="AQ36" s="192"/>
      <c r="AR36" s="192"/>
      <c r="AU36" s="395"/>
    </row>
    <row r="37" spans="1:47" ht="18" customHeight="1" x14ac:dyDescent="0.2">
      <c r="A37" s="141">
        <v>42720</v>
      </c>
      <c r="B37" s="135" t="s">
        <v>212</v>
      </c>
      <c r="C37" s="136"/>
      <c r="D37" s="136"/>
      <c r="E37" s="136"/>
      <c r="F37" s="137"/>
      <c r="G37" s="158"/>
      <c r="H37" s="160"/>
      <c r="I37" s="162"/>
      <c r="J37" s="153"/>
      <c r="K37" s="167"/>
      <c r="L37" s="169"/>
      <c r="M37" s="153"/>
      <c r="N37" s="167"/>
      <c r="O37" s="153"/>
      <c r="P37" s="165"/>
      <c r="Q37" s="153"/>
      <c r="R37" s="165"/>
      <c r="S37" s="163"/>
      <c r="T37" s="184"/>
      <c r="U37" s="186"/>
      <c r="V37" s="163"/>
      <c r="W37" s="184"/>
      <c r="X37" s="186"/>
      <c r="Y37" s="188"/>
      <c r="Z37" s="189"/>
      <c r="AA37" s="191"/>
      <c r="AB37" s="191"/>
      <c r="AC37" s="191"/>
      <c r="AD37" s="173"/>
      <c r="AE37" s="12"/>
      <c r="AF37" s="171"/>
      <c r="AG37" s="171" t="s">
        <v>133</v>
      </c>
      <c r="AH37" s="135" t="s">
        <v>211</v>
      </c>
      <c r="AI37" s="179"/>
      <c r="AJ37" s="179"/>
      <c r="AK37" s="179"/>
      <c r="AL37" s="180"/>
      <c r="AM37" s="175">
        <v>29</v>
      </c>
      <c r="AN37" s="175">
        <v>45</v>
      </c>
      <c r="AO37" s="177">
        <v>5</v>
      </c>
      <c r="AQ37" s="192">
        <f>IF(G37="x", 1,0)</f>
        <v>0</v>
      </c>
      <c r="AR37" s="192">
        <f>IF(H37="x", 1,0)</f>
        <v>0</v>
      </c>
      <c r="AU37" s="395">
        <f>IF(A37="","",1)</f>
        <v>1</v>
      </c>
    </row>
    <row r="38" spans="1:47" ht="18" customHeight="1" thickBot="1" x14ac:dyDescent="0.25">
      <c r="A38" s="142"/>
      <c r="B38" s="138" t="s">
        <v>213</v>
      </c>
      <c r="C38" s="139"/>
      <c r="D38" s="139"/>
      <c r="E38" s="139"/>
      <c r="F38" s="140"/>
      <c r="G38" s="159"/>
      <c r="H38" s="161"/>
      <c r="I38" s="161"/>
      <c r="J38" s="154"/>
      <c r="K38" s="168"/>
      <c r="L38" s="170"/>
      <c r="M38" s="154"/>
      <c r="N38" s="168"/>
      <c r="O38" s="154"/>
      <c r="P38" s="166"/>
      <c r="Q38" s="154"/>
      <c r="R38" s="166"/>
      <c r="S38" s="164"/>
      <c r="T38" s="185"/>
      <c r="U38" s="187"/>
      <c r="V38" s="164"/>
      <c r="W38" s="185"/>
      <c r="X38" s="187"/>
      <c r="Y38" s="164"/>
      <c r="Z38" s="190"/>
      <c r="AA38" s="190"/>
      <c r="AB38" s="190"/>
      <c r="AC38" s="190"/>
      <c r="AD38" s="174"/>
      <c r="AE38" s="66"/>
      <c r="AF38" s="172"/>
      <c r="AG38" s="172"/>
      <c r="AH38" s="181"/>
      <c r="AI38" s="182"/>
      <c r="AJ38" s="182"/>
      <c r="AK38" s="182"/>
      <c r="AL38" s="183"/>
      <c r="AM38" s="176"/>
      <c r="AN38" s="176"/>
      <c r="AO38" s="178"/>
      <c r="AQ38" s="192"/>
      <c r="AR38" s="192"/>
      <c r="AU38" s="395"/>
    </row>
    <row r="39" spans="1:47" ht="18" customHeight="1" x14ac:dyDescent="0.2">
      <c r="A39" s="141">
        <v>42721</v>
      </c>
      <c r="B39" s="135" t="s">
        <v>214</v>
      </c>
      <c r="C39" s="136"/>
      <c r="D39" s="136"/>
      <c r="E39" s="136"/>
      <c r="F39" s="137"/>
      <c r="G39" s="158"/>
      <c r="H39" s="160"/>
      <c r="I39" s="162"/>
      <c r="J39" s="153"/>
      <c r="K39" s="167"/>
      <c r="L39" s="169"/>
      <c r="M39" s="153"/>
      <c r="N39" s="167"/>
      <c r="O39" s="153"/>
      <c r="P39" s="165"/>
      <c r="Q39" s="153"/>
      <c r="R39" s="165"/>
      <c r="S39" s="163"/>
      <c r="T39" s="184"/>
      <c r="U39" s="186"/>
      <c r="V39" s="163"/>
      <c r="W39" s="184"/>
      <c r="X39" s="186"/>
      <c r="Y39" s="188"/>
      <c r="Z39" s="189"/>
      <c r="AA39" s="191"/>
      <c r="AB39" s="191"/>
      <c r="AC39" s="191"/>
      <c r="AD39" s="173"/>
      <c r="AE39" s="12"/>
      <c r="AF39" s="171"/>
      <c r="AG39" s="171" t="s">
        <v>113</v>
      </c>
      <c r="AH39" s="135" t="s">
        <v>211</v>
      </c>
      <c r="AI39" s="179"/>
      <c r="AJ39" s="179"/>
      <c r="AK39" s="179"/>
      <c r="AL39" s="180"/>
      <c r="AM39" s="175">
        <v>28.8</v>
      </c>
      <c r="AN39" s="175">
        <v>30</v>
      </c>
      <c r="AO39" s="177">
        <v>15</v>
      </c>
      <c r="AQ39" s="192">
        <f>IF(G39="x", 1,0)</f>
        <v>0</v>
      </c>
      <c r="AR39" s="192">
        <f>IF(H39="x", 1,0)</f>
        <v>0</v>
      </c>
      <c r="AU39" s="395">
        <f>IF(A39="","",1)</f>
        <v>1</v>
      </c>
    </row>
    <row r="40" spans="1:47" ht="18" customHeight="1" thickBot="1" x14ac:dyDescent="0.25">
      <c r="A40" s="142"/>
      <c r="B40" s="138" t="s">
        <v>215</v>
      </c>
      <c r="C40" s="139"/>
      <c r="D40" s="139"/>
      <c r="E40" s="139"/>
      <c r="F40" s="140"/>
      <c r="G40" s="159"/>
      <c r="H40" s="161"/>
      <c r="I40" s="161"/>
      <c r="J40" s="154"/>
      <c r="K40" s="168"/>
      <c r="L40" s="170"/>
      <c r="M40" s="154"/>
      <c r="N40" s="168"/>
      <c r="O40" s="154"/>
      <c r="P40" s="166"/>
      <c r="Q40" s="154"/>
      <c r="R40" s="166"/>
      <c r="S40" s="164"/>
      <c r="T40" s="185"/>
      <c r="U40" s="187"/>
      <c r="V40" s="164"/>
      <c r="W40" s="185"/>
      <c r="X40" s="187"/>
      <c r="Y40" s="164"/>
      <c r="Z40" s="190"/>
      <c r="AA40" s="190"/>
      <c r="AB40" s="190"/>
      <c r="AC40" s="190"/>
      <c r="AD40" s="174"/>
      <c r="AE40" s="66"/>
      <c r="AF40" s="172"/>
      <c r="AG40" s="172"/>
      <c r="AH40" s="181"/>
      <c r="AI40" s="182"/>
      <c r="AJ40" s="182"/>
      <c r="AK40" s="182"/>
      <c r="AL40" s="183"/>
      <c r="AM40" s="176"/>
      <c r="AN40" s="176"/>
      <c r="AO40" s="178"/>
      <c r="AQ40" s="192"/>
      <c r="AR40" s="192"/>
      <c r="AU40" s="395"/>
    </row>
    <row r="41" spans="1:47" ht="18" customHeight="1" x14ac:dyDescent="0.2">
      <c r="A41" s="141">
        <v>42722</v>
      </c>
      <c r="B41" s="135" t="s">
        <v>216</v>
      </c>
      <c r="C41" s="136"/>
      <c r="D41" s="136"/>
      <c r="E41" s="136"/>
      <c r="F41" s="137"/>
      <c r="G41" s="158" t="s">
        <v>106</v>
      </c>
      <c r="H41" s="160"/>
      <c r="I41" s="162">
        <v>9.0277777777777776E-2</v>
      </c>
      <c r="J41" s="153">
        <v>25</v>
      </c>
      <c r="K41" s="167">
        <v>5</v>
      </c>
      <c r="L41" s="169">
        <v>2</v>
      </c>
      <c r="M41" s="153">
        <v>2</v>
      </c>
      <c r="N41" s="167">
        <v>8</v>
      </c>
      <c r="O41" s="153"/>
      <c r="P41" s="165"/>
      <c r="Q41" s="153"/>
      <c r="R41" s="165"/>
      <c r="S41" s="163"/>
      <c r="T41" s="184"/>
      <c r="U41" s="186"/>
      <c r="V41" s="163"/>
      <c r="W41" s="184"/>
      <c r="X41" s="186"/>
      <c r="Y41" s="188"/>
      <c r="Z41" s="189" t="s">
        <v>107</v>
      </c>
      <c r="AA41" s="191"/>
      <c r="AB41" s="191"/>
      <c r="AC41" s="191"/>
      <c r="AD41" s="173"/>
      <c r="AE41" s="12"/>
      <c r="AF41" s="171"/>
      <c r="AG41" s="171" t="s">
        <v>113</v>
      </c>
      <c r="AH41" s="135" t="s">
        <v>206</v>
      </c>
      <c r="AI41" s="179"/>
      <c r="AJ41" s="179"/>
      <c r="AK41" s="179"/>
      <c r="AL41" s="180"/>
      <c r="AM41" s="175">
        <v>28</v>
      </c>
      <c r="AN41" s="175">
        <v>15</v>
      </c>
      <c r="AO41" s="177">
        <v>17</v>
      </c>
      <c r="AQ41" s="192">
        <f>IF(G41="x", 1,0)</f>
        <v>1</v>
      </c>
      <c r="AR41" s="192">
        <f>IF(H41="x", 1,0)</f>
        <v>0</v>
      </c>
      <c r="AU41" s="395">
        <f>IF(A41="","",1)</f>
        <v>1</v>
      </c>
    </row>
    <row r="42" spans="1:47" ht="18" customHeight="1" thickBot="1" x14ac:dyDescent="0.25">
      <c r="A42" s="142"/>
      <c r="B42" s="138" t="s">
        <v>217</v>
      </c>
      <c r="C42" s="139"/>
      <c r="D42" s="139"/>
      <c r="E42" s="139"/>
      <c r="F42" s="140"/>
      <c r="G42" s="159"/>
      <c r="H42" s="161"/>
      <c r="I42" s="161"/>
      <c r="J42" s="154"/>
      <c r="K42" s="168"/>
      <c r="L42" s="170"/>
      <c r="M42" s="154"/>
      <c r="N42" s="168"/>
      <c r="O42" s="154"/>
      <c r="P42" s="166"/>
      <c r="Q42" s="154"/>
      <c r="R42" s="166"/>
      <c r="S42" s="164"/>
      <c r="T42" s="185"/>
      <c r="U42" s="187"/>
      <c r="V42" s="164"/>
      <c r="W42" s="185"/>
      <c r="X42" s="187"/>
      <c r="Y42" s="164"/>
      <c r="Z42" s="190"/>
      <c r="AA42" s="190"/>
      <c r="AB42" s="190"/>
      <c r="AC42" s="190"/>
      <c r="AD42" s="174"/>
      <c r="AE42" s="66"/>
      <c r="AF42" s="172"/>
      <c r="AG42" s="172"/>
      <c r="AH42" s="181"/>
      <c r="AI42" s="182"/>
      <c r="AJ42" s="182"/>
      <c r="AK42" s="182"/>
      <c r="AL42" s="183"/>
      <c r="AM42" s="176"/>
      <c r="AN42" s="176"/>
      <c r="AO42" s="178"/>
      <c r="AQ42" s="192"/>
      <c r="AR42" s="192"/>
      <c r="AU42" s="395"/>
    </row>
    <row r="43" spans="1:47" ht="18" customHeight="1" x14ac:dyDescent="0.2">
      <c r="A43" s="141">
        <v>42723</v>
      </c>
      <c r="B43" s="135" t="s">
        <v>218</v>
      </c>
      <c r="C43" s="136"/>
      <c r="D43" s="136"/>
      <c r="E43" s="136"/>
      <c r="F43" s="137"/>
      <c r="G43" s="158" t="s">
        <v>105</v>
      </c>
      <c r="H43" s="160"/>
      <c r="I43" s="162">
        <v>8.3333333333333329E-2</v>
      </c>
      <c r="J43" s="153"/>
      <c r="K43" s="167"/>
      <c r="L43" s="169">
        <v>2</v>
      </c>
      <c r="M43" s="153">
        <v>2</v>
      </c>
      <c r="N43" s="167">
        <v>3</v>
      </c>
      <c r="O43" s="153"/>
      <c r="P43" s="165"/>
      <c r="Q43" s="153"/>
      <c r="R43" s="165"/>
      <c r="S43" s="163"/>
      <c r="T43" s="184"/>
      <c r="U43" s="186"/>
      <c r="V43" s="163"/>
      <c r="W43" s="184"/>
      <c r="X43" s="186"/>
      <c r="Y43" s="188"/>
      <c r="Z43" s="189" t="s">
        <v>107</v>
      </c>
      <c r="AA43" s="191"/>
      <c r="AB43" s="191"/>
      <c r="AC43" s="191"/>
      <c r="AD43" s="173"/>
      <c r="AE43" s="12"/>
      <c r="AF43" s="171"/>
      <c r="AG43" s="171" t="s">
        <v>113</v>
      </c>
      <c r="AH43" s="135" t="s">
        <v>220</v>
      </c>
      <c r="AI43" s="179"/>
      <c r="AJ43" s="179"/>
      <c r="AK43" s="179"/>
      <c r="AL43" s="180"/>
      <c r="AM43" s="175">
        <v>30</v>
      </c>
      <c r="AN43" s="175">
        <v>45</v>
      </c>
      <c r="AO43" s="177">
        <v>5</v>
      </c>
      <c r="AQ43" s="192">
        <f>IF(G43="x", 1,0)</f>
        <v>1</v>
      </c>
      <c r="AR43" s="192">
        <f>IF(H43="x", 1,0)</f>
        <v>0</v>
      </c>
      <c r="AU43" s="395">
        <f>IF(A43="","",1)</f>
        <v>1</v>
      </c>
    </row>
    <row r="44" spans="1:47" ht="18" customHeight="1" thickBot="1" x14ac:dyDescent="0.25">
      <c r="A44" s="142"/>
      <c r="B44" s="138" t="s">
        <v>219</v>
      </c>
      <c r="C44" s="139"/>
      <c r="D44" s="139"/>
      <c r="E44" s="139"/>
      <c r="F44" s="140"/>
      <c r="G44" s="159"/>
      <c r="H44" s="161"/>
      <c r="I44" s="161"/>
      <c r="J44" s="154"/>
      <c r="K44" s="168"/>
      <c r="L44" s="170"/>
      <c r="M44" s="154"/>
      <c r="N44" s="168"/>
      <c r="O44" s="154"/>
      <c r="P44" s="166"/>
      <c r="Q44" s="154"/>
      <c r="R44" s="166"/>
      <c r="S44" s="164"/>
      <c r="T44" s="185"/>
      <c r="U44" s="187"/>
      <c r="V44" s="164"/>
      <c r="W44" s="185"/>
      <c r="X44" s="187"/>
      <c r="Y44" s="164"/>
      <c r="Z44" s="190"/>
      <c r="AA44" s="190"/>
      <c r="AB44" s="190"/>
      <c r="AC44" s="190"/>
      <c r="AD44" s="174"/>
      <c r="AE44" s="66"/>
      <c r="AF44" s="172"/>
      <c r="AG44" s="172"/>
      <c r="AH44" s="181"/>
      <c r="AI44" s="182"/>
      <c r="AJ44" s="182"/>
      <c r="AK44" s="182"/>
      <c r="AL44" s="183"/>
      <c r="AM44" s="176"/>
      <c r="AN44" s="176"/>
      <c r="AO44" s="178"/>
      <c r="AQ44" s="192"/>
      <c r="AR44" s="192"/>
      <c r="AU44" s="395"/>
    </row>
    <row r="45" spans="1:47" ht="18" customHeight="1" x14ac:dyDescent="0.2">
      <c r="A45" s="141">
        <v>42724</v>
      </c>
      <c r="B45" s="135" t="s">
        <v>221</v>
      </c>
      <c r="C45" s="136"/>
      <c r="D45" s="136"/>
      <c r="E45" s="136"/>
      <c r="F45" s="137"/>
      <c r="G45" s="158" t="s">
        <v>105</v>
      </c>
      <c r="H45" s="160"/>
      <c r="I45" s="162">
        <v>9.0277777777777776E-2</v>
      </c>
      <c r="J45" s="153">
        <v>30</v>
      </c>
      <c r="K45" s="167">
        <v>10</v>
      </c>
      <c r="L45" s="169">
        <v>1</v>
      </c>
      <c r="M45" s="153">
        <v>2</v>
      </c>
      <c r="N45" s="167">
        <v>1</v>
      </c>
      <c r="O45" s="153"/>
      <c r="P45" s="165"/>
      <c r="Q45" s="153"/>
      <c r="R45" s="165"/>
      <c r="S45" s="163"/>
      <c r="T45" s="184"/>
      <c r="U45" s="186"/>
      <c r="V45" s="163"/>
      <c r="W45" s="184"/>
      <c r="X45" s="186"/>
      <c r="Y45" s="188"/>
      <c r="Z45" s="189" t="s">
        <v>107</v>
      </c>
      <c r="AA45" s="191"/>
      <c r="AB45" s="191"/>
      <c r="AC45" s="191"/>
      <c r="AD45" s="173"/>
      <c r="AE45" s="12" t="s">
        <v>67</v>
      </c>
      <c r="AF45" s="171" t="s">
        <v>169</v>
      </c>
      <c r="AG45" s="171" t="s">
        <v>133</v>
      </c>
      <c r="AH45" s="135" t="s">
        <v>223</v>
      </c>
      <c r="AI45" s="179"/>
      <c r="AJ45" s="179"/>
      <c r="AK45" s="179"/>
      <c r="AL45" s="180"/>
      <c r="AM45" s="175">
        <v>30</v>
      </c>
      <c r="AN45" s="175">
        <v>45</v>
      </c>
      <c r="AO45" s="177">
        <v>10</v>
      </c>
      <c r="AQ45" s="192">
        <f>IF(G45="x", 1,0)</f>
        <v>1</v>
      </c>
      <c r="AR45" s="192">
        <f>IF(H45="x", 1,0)</f>
        <v>0</v>
      </c>
      <c r="AU45" s="395">
        <f>IF(A45="","",1)</f>
        <v>1</v>
      </c>
    </row>
    <row r="46" spans="1:47" ht="18" customHeight="1" thickBot="1" x14ac:dyDescent="0.25">
      <c r="A46" s="142"/>
      <c r="B46" s="138" t="s">
        <v>222</v>
      </c>
      <c r="C46" s="139"/>
      <c r="D46" s="139"/>
      <c r="E46" s="139"/>
      <c r="F46" s="140"/>
      <c r="G46" s="159"/>
      <c r="H46" s="161"/>
      <c r="I46" s="161"/>
      <c r="J46" s="154"/>
      <c r="K46" s="168"/>
      <c r="L46" s="170"/>
      <c r="M46" s="154"/>
      <c r="N46" s="168"/>
      <c r="O46" s="154"/>
      <c r="P46" s="166"/>
      <c r="Q46" s="154"/>
      <c r="R46" s="166"/>
      <c r="S46" s="164"/>
      <c r="T46" s="185"/>
      <c r="U46" s="187"/>
      <c r="V46" s="164"/>
      <c r="W46" s="185"/>
      <c r="X46" s="187"/>
      <c r="Y46" s="164"/>
      <c r="Z46" s="190"/>
      <c r="AA46" s="190"/>
      <c r="AB46" s="190"/>
      <c r="AC46" s="190"/>
      <c r="AD46" s="174"/>
      <c r="AE46" s="66">
        <v>226935</v>
      </c>
      <c r="AF46" s="172"/>
      <c r="AG46" s="172"/>
      <c r="AH46" s="181"/>
      <c r="AI46" s="182"/>
      <c r="AJ46" s="182"/>
      <c r="AK46" s="182"/>
      <c r="AL46" s="183"/>
      <c r="AM46" s="176"/>
      <c r="AN46" s="176"/>
      <c r="AO46" s="178"/>
      <c r="AQ46" s="192"/>
      <c r="AR46" s="192"/>
      <c r="AU46" s="395"/>
    </row>
    <row r="47" spans="1:47" ht="18" customHeight="1" x14ac:dyDescent="0.2">
      <c r="A47" s="141">
        <v>42725</v>
      </c>
      <c r="B47" s="135" t="s">
        <v>224</v>
      </c>
      <c r="C47" s="136"/>
      <c r="D47" s="136"/>
      <c r="E47" s="136"/>
      <c r="F47" s="137"/>
      <c r="G47" s="158" t="s">
        <v>105</v>
      </c>
      <c r="H47" s="160"/>
      <c r="I47" s="162">
        <v>7.9861111111111105E-2</v>
      </c>
      <c r="J47" s="153">
        <v>15</v>
      </c>
      <c r="K47" s="167">
        <v>10</v>
      </c>
      <c r="L47" s="169">
        <v>1</v>
      </c>
      <c r="M47" s="153">
        <v>2</v>
      </c>
      <c r="N47" s="167">
        <v>1</v>
      </c>
      <c r="O47" s="153"/>
      <c r="P47" s="165"/>
      <c r="Q47" s="153"/>
      <c r="R47" s="165"/>
      <c r="S47" s="163"/>
      <c r="T47" s="184"/>
      <c r="U47" s="186"/>
      <c r="V47" s="163"/>
      <c r="W47" s="184"/>
      <c r="X47" s="186"/>
      <c r="Y47" s="188"/>
      <c r="Z47" s="189" t="s">
        <v>107</v>
      </c>
      <c r="AA47" s="191"/>
      <c r="AB47" s="191"/>
      <c r="AC47" s="191"/>
      <c r="AD47" s="173"/>
      <c r="AE47" s="12"/>
      <c r="AF47" s="171"/>
      <c r="AG47" s="171" t="s">
        <v>133</v>
      </c>
      <c r="AH47" s="135" t="s">
        <v>223</v>
      </c>
      <c r="AI47" s="179"/>
      <c r="AJ47" s="179"/>
      <c r="AK47" s="179"/>
      <c r="AL47" s="180"/>
      <c r="AM47" s="175">
        <v>30</v>
      </c>
      <c r="AN47" s="175">
        <v>10</v>
      </c>
      <c r="AO47" s="177">
        <v>13</v>
      </c>
      <c r="AQ47" s="192">
        <f>IF(G47="x", 1,0)</f>
        <v>1</v>
      </c>
      <c r="AR47" s="192">
        <f>IF(H47="x", 1,0)</f>
        <v>0</v>
      </c>
      <c r="AU47" s="395">
        <f>IF(A47="","",1)</f>
        <v>1</v>
      </c>
    </row>
    <row r="48" spans="1:47" ht="18" customHeight="1" thickBot="1" x14ac:dyDescent="0.25">
      <c r="A48" s="142"/>
      <c r="B48" s="138" t="s">
        <v>225</v>
      </c>
      <c r="C48" s="139"/>
      <c r="D48" s="139"/>
      <c r="E48" s="139"/>
      <c r="F48" s="140"/>
      <c r="G48" s="159"/>
      <c r="H48" s="161"/>
      <c r="I48" s="161"/>
      <c r="J48" s="154"/>
      <c r="K48" s="168"/>
      <c r="L48" s="170"/>
      <c r="M48" s="154"/>
      <c r="N48" s="168"/>
      <c r="O48" s="154"/>
      <c r="P48" s="166"/>
      <c r="Q48" s="154"/>
      <c r="R48" s="166"/>
      <c r="S48" s="164"/>
      <c r="T48" s="185"/>
      <c r="U48" s="187"/>
      <c r="V48" s="164"/>
      <c r="W48" s="185"/>
      <c r="X48" s="187"/>
      <c r="Y48" s="164"/>
      <c r="Z48" s="190"/>
      <c r="AA48" s="190"/>
      <c r="AB48" s="190"/>
      <c r="AC48" s="190"/>
      <c r="AD48" s="174"/>
      <c r="AE48" s="66"/>
      <c r="AF48" s="172"/>
      <c r="AG48" s="172"/>
      <c r="AH48" s="181"/>
      <c r="AI48" s="182"/>
      <c r="AJ48" s="182"/>
      <c r="AK48" s="182"/>
      <c r="AL48" s="183"/>
      <c r="AM48" s="176"/>
      <c r="AN48" s="176"/>
      <c r="AO48" s="178"/>
      <c r="AQ48" s="192"/>
      <c r="AR48" s="192"/>
      <c r="AU48" s="395"/>
    </row>
    <row r="49" spans="1:47" ht="18" customHeight="1" x14ac:dyDescent="0.2">
      <c r="A49" s="141">
        <v>42726</v>
      </c>
      <c r="B49" s="135" t="s">
        <v>226</v>
      </c>
      <c r="C49" s="136"/>
      <c r="D49" s="136"/>
      <c r="E49" s="136"/>
      <c r="F49" s="137"/>
      <c r="G49" s="158" t="s">
        <v>106</v>
      </c>
      <c r="H49" s="160"/>
      <c r="I49" s="162">
        <v>9.375E-2</v>
      </c>
      <c r="J49" s="153">
        <v>20</v>
      </c>
      <c r="K49" s="167">
        <v>13</v>
      </c>
      <c r="L49" s="169">
        <v>1</v>
      </c>
      <c r="M49" s="153">
        <v>2</v>
      </c>
      <c r="N49" s="167">
        <v>9</v>
      </c>
      <c r="O49" s="153">
        <v>15</v>
      </c>
      <c r="P49" s="165">
        <v>2</v>
      </c>
      <c r="Q49" s="153"/>
      <c r="R49" s="165"/>
      <c r="S49" s="163"/>
      <c r="T49" s="184"/>
      <c r="U49" s="186"/>
      <c r="V49" s="163"/>
      <c r="W49" s="184"/>
      <c r="X49" s="186"/>
      <c r="Y49" s="188"/>
      <c r="Z49" s="189" t="s">
        <v>107</v>
      </c>
      <c r="AA49" s="191"/>
      <c r="AB49" s="191"/>
      <c r="AC49" s="191"/>
      <c r="AD49" s="173"/>
      <c r="AE49" s="12" t="s">
        <v>67</v>
      </c>
      <c r="AF49" s="171" t="s">
        <v>169</v>
      </c>
      <c r="AG49" s="171" t="s">
        <v>113</v>
      </c>
      <c r="AH49" s="135" t="s">
        <v>228</v>
      </c>
      <c r="AI49" s="179"/>
      <c r="AJ49" s="179"/>
      <c r="AK49" s="179"/>
      <c r="AL49" s="180"/>
      <c r="AM49" s="175">
        <v>28</v>
      </c>
      <c r="AN49" s="175">
        <v>10</v>
      </c>
      <c r="AO49" s="177">
        <v>10</v>
      </c>
      <c r="AQ49" s="192">
        <f>IF(G49="x", 1,0)</f>
        <v>1</v>
      </c>
      <c r="AR49" s="192">
        <f>IF(H49="x", 1,0)</f>
        <v>0</v>
      </c>
      <c r="AU49" s="395">
        <f>IF(A49="","",1)</f>
        <v>1</v>
      </c>
    </row>
    <row r="50" spans="1:47" ht="18" customHeight="1" thickBot="1" x14ac:dyDescent="0.25">
      <c r="A50" s="142"/>
      <c r="B50" s="138" t="s">
        <v>227</v>
      </c>
      <c r="C50" s="139"/>
      <c r="D50" s="139"/>
      <c r="E50" s="139"/>
      <c r="F50" s="140"/>
      <c r="G50" s="159"/>
      <c r="H50" s="161"/>
      <c r="I50" s="161"/>
      <c r="J50" s="154"/>
      <c r="K50" s="168"/>
      <c r="L50" s="170"/>
      <c r="M50" s="154"/>
      <c r="N50" s="168"/>
      <c r="O50" s="154"/>
      <c r="P50" s="166"/>
      <c r="Q50" s="154"/>
      <c r="R50" s="166"/>
      <c r="S50" s="164"/>
      <c r="T50" s="185"/>
      <c r="U50" s="187"/>
      <c r="V50" s="164"/>
      <c r="W50" s="185"/>
      <c r="X50" s="187"/>
      <c r="Y50" s="164"/>
      <c r="Z50" s="190"/>
      <c r="AA50" s="190"/>
      <c r="AB50" s="190"/>
      <c r="AC50" s="190"/>
      <c r="AD50" s="174"/>
      <c r="AE50" s="66">
        <v>226979</v>
      </c>
      <c r="AF50" s="172"/>
      <c r="AG50" s="172"/>
      <c r="AH50" s="181"/>
      <c r="AI50" s="182"/>
      <c r="AJ50" s="182"/>
      <c r="AK50" s="182"/>
      <c r="AL50" s="183"/>
      <c r="AM50" s="176"/>
      <c r="AN50" s="176"/>
      <c r="AO50" s="178"/>
      <c r="AQ50" s="192"/>
      <c r="AR50" s="192"/>
      <c r="AU50" s="395"/>
    </row>
    <row r="51" spans="1:47" ht="18" customHeight="1" x14ac:dyDescent="0.2">
      <c r="A51" s="141">
        <v>42727</v>
      </c>
      <c r="B51" s="135" t="s">
        <v>229</v>
      </c>
      <c r="C51" s="136"/>
      <c r="D51" s="136"/>
      <c r="E51" s="136"/>
      <c r="F51" s="137"/>
      <c r="G51" s="158" t="s">
        <v>105</v>
      </c>
      <c r="H51" s="160"/>
      <c r="I51" s="162">
        <v>9.7222222222222224E-2</v>
      </c>
      <c r="J51" s="153">
        <v>20</v>
      </c>
      <c r="K51" s="167">
        <v>5</v>
      </c>
      <c r="L51" s="169">
        <v>10</v>
      </c>
      <c r="M51" s="153">
        <v>2</v>
      </c>
      <c r="N51" s="167">
        <v>47</v>
      </c>
      <c r="O51" s="153">
        <v>3</v>
      </c>
      <c r="P51" s="165">
        <v>3</v>
      </c>
      <c r="Q51" s="153"/>
      <c r="R51" s="165"/>
      <c r="S51" s="163"/>
      <c r="T51" s="184"/>
      <c r="U51" s="186"/>
      <c r="V51" s="163"/>
      <c r="W51" s="184"/>
      <c r="X51" s="186"/>
      <c r="Y51" s="188"/>
      <c r="Z51" s="189" t="s">
        <v>107</v>
      </c>
      <c r="AA51" s="191"/>
      <c r="AB51" s="191"/>
      <c r="AC51" s="191"/>
      <c r="AD51" s="173"/>
      <c r="AE51" s="12" t="s">
        <v>67</v>
      </c>
      <c r="AF51" s="171" t="s">
        <v>169</v>
      </c>
      <c r="AG51" s="171" t="s">
        <v>113</v>
      </c>
      <c r="AH51" s="135" t="s">
        <v>231</v>
      </c>
      <c r="AI51" s="179"/>
      <c r="AJ51" s="179"/>
      <c r="AK51" s="179"/>
      <c r="AL51" s="180"/>
      <c r="AM51" s="175">
        <v>29</v>
      </c>
      <c r="AN51" s="175">
        <v>10</v>
      </c>
      <c r="AO51" s="177">
        <v>5</v>
      </c>
      <c r="AQ51" s="192">
        <f>IF(G51="x", 1,0)</f>
        <v>1</v>
      </c>
      <c r="AR51" s="192">
        <f>IF(H51="x", 1,0)</f>
        <v>0</v>
      </c>
      <c r="AU51" s="395">
        <f>IF(A51="","",1)</f>
        <v>1</v>
      </c>
    </row>
    <row r="52" spans="1:47" ht="18" customHeight="1" thickBot="1" x14ac:dyDescent="0.25">
      <c r="A52" s="142"/>
      <c r="B52" s="138" t="s">
        <v>230</v>
      </c>
      <c r="C52" s="139"/>
      <c r="D52" s="139"/>
      <c r="E52" s="139"/>
      <c r="F52" s="140"/>
      <c r="G52" s="159"/>
      <c r="H52" s="161"/>
      <c r="I52" s="161"/>
      <c r="J52" s="154"/>
      <c r="K52" s="168"/>
      <c r="L52" s="170"/>
      <c r="M52" s="154"/>
      <c r="N52" s="168"/>
      <c r="O52" s="154"/>
      <c r="P52" s="166"/>
      <c r="Q52" s="154"/>
      <c r="R52" s="166"/>
      <c r="S52" s="164"/>
      <c r="T52" s="185"/>
      <c r="U52" s="187"/>
      <c r="V52" s="164"/>
      <c r="W52" s="185"/>
      <c r="X52" s="187"/>
      <c r="Y52" s="164"/>
      <c r="Z52" s="190"/>
      <c r="AA52" s="190"/>
      <c r="AB52" s="190"/>
      <c r="AC52" s="190"/>
      <c r="AD52" s="174"/>
      <c r="AE52" s="66">
        <v>227103</v>
      </c>
      <c r="AF52" s="172"/>
      <c r="AG52" s="172"/>
      <c r="AH52" s="181"/>
      <c r="AI52" s="182"/>
      <c r="AJ52" s="182"/>
      <c r="AK52" s="182"/>
      <c r="AL52" s="183"/>
      <c r="AM52" s="176"/>
      <c r="AN52" s="176"/>
      <c r="AO52" s="178"/>
      <c r="AQ52" s="192"/>
      <c r="AR52" s="192"/>
      <c r="AU52" s="395"/>
    </row>
    <row r="53" spans="1:47" ht="18" customHeight="1" x14ac:dyDescent="0.2">
      <c r="A53" s="141">
        <v>42727</v>
      </c>
      <c r="B53" s="135" t="s">
        <v>232</v>
      </c>
      <c r="C53" s="136"/>
      <c r="D53" s="136"/>
      <c r="E53" s="136"/>
      <c r="F53" s="137"/>
      <c r="G53" s="158" t="s">
        <v>105</v>
      </c>
      <c r="H53" s="160"/>
      <c r="I53" s="162">
        <v>9.0277777777777776E-2</v>
      </c>
      <c r="J53" s="153">
        <v>20</v>
      </c>
      <c r="K53" s="167">
        <v>14</v>
      </c>
      <c r="L53" s="169">
        <v>2</v>
      </c>
      <c r="M53" s="153">
        <v>2</v>
      </c>
      <c r="N53" s="167">
        <v>18</v>
      </c>
      <c r="O53" s="153">
        <v>2</v>
      </c>
      <c r="P53" s="165">
        <v>1</v>
      </c>
      <c r="Q53" s="153"/>
      <c r="R53" s="165"/>
      <c r="S53" s="163"/>
      <c r="T53" s="184"/>
      <c r="U53" s="186"/>
      <c r="V53" s="163"/>
      <c r="W53" s="184"/>
      <c r="X53" s="186"/>
      <c r="Y53" s="188"/>
      <c r="Z53" s="189" t="s">
        <v>108</v>
      </c>
      <c r="AA53" s="191"/>
      <c r="AB53" s="191"/>
      <c r="AC53" s="191"/>
      <c r="AD53" s="173"/>
      <c r="AE53" s="12" t="s">
        <v>67</v>
      </c>
      <c r="AF53" s="171" t="s">
        <v>164</v>
      </c>
      <c r="AG53" s="171" t="s">
        <v>113</v>
      </c>
      <c r="AH53" s="135" t="s">
        <v>234</v>
      </c>
      <c r="AI53" s="179"/>
      <c r="AJ53" s="179"/>
      <c r="AK53" s="179"/>
      <c r="AL53" s="180"/>
      <c r="AM53" s="175">
        <v>29</v>
      </c>
      <c r="AN53" s="175">
        <v>10</v>
      </c>
      <c r="AO53" s="177">
        <v>5</v>
      </c>
      <c r="AQ53" s="192">
        <f>IF(G53="x", 1,0)</f>
        <v>1</v>
      </c>
      <c r="AR53" s="192">
        <f>IF(H53="x", 1,0)</f>
        <v>0</v>
      </c>
      <c r="AU53" s="395">
        <f>IF(A53="","",1)</f>
        <v>1</v>
      </c>
    </row>
    <row r="54" spans="1:47" ht="18" customHeight="1" thickBot="1" x14ac:dyDescent="0.25">
      <c r="A54" s="142"/>
      <c r="B54" s="138" t="s">
        <v>233</v>
      </c>
      <c r="C54" s="139"/>
      <c r="D54" s="139"/>
      <c r="E54" s="139"/>
      <c r="F54" s="140"/>
      <c r="G54" s="159"/>
      <c r="H54" s="161"/>
      <c r="I54" s="161"/>
      <c r="J54" s="154"/>
      <c r="K54" s="168"/>
      <c r="L54" s="170"/>
      <c r="M54" s="154"/>
      <c r="N54" s="168"/>
      <c r="O54" s="154"/>
      <c r="P54" s="166"/>
      <c r="Q54" s="154"/>
      <c r="R54" s="166"/>
      <c r="S54" s="164"/>
      <c r="T54" s="185"/>
      <c r="U54" s="187"/>
      <c r="V54" s="164"/>
      <c r="W54" s="185"/>
      <c r="X54" s="187"/>
      <c r="Y54" s="164"/>
      <c r="Z54" s="190"/>
      <c r="AA54" s="190"/>
      <c r="AB54" s="190"/>
      <c r="AC54" s="190"/>
      <c r="AD54" s="174"/>
      <c r="AE54" s="66">
        <v>227150</v>
      </c>
      <c r="AF54" s="172"/>
      <c r="AG54" s="172"/>
      <c r="AH54" s="181"/>
      <c r="AI54" s="182"/>
      <c r="AJ54" s="182"/>
      <c r="AK54" s="182"/>
      <c r="AL54" s="183"/>
      <c r="AM54" s="176"/>
      <c r="AN54" s="176"/>
      <c r="AO54" s="178"/>
      <c r="AQ54" s="192"/>
      <c r="AR54" s="192"/>
      <c r="AU54" s="395"/>
    </row>
    <row r="55" spans="1:47" ht="18" customHeight="1" x14ac:dyDescent="0.2">
      <c r="A55" s="141">
        <v>42728</v>
      </c>
      <c r="B55" s="135" t="s">
        <v>235</v>
      </c>
      <c r="C55" s="136"/>
      <c r="D55" s="136"/>
      <c r="E55" s="136"/>
      <c r="F55" s="137"/>
      <c r="G55" s="158"/>
      <c r="H55" s="160"/>
      <c r="I55" s="162"/>
      <c r="J55" s="153"/>
      <c r="K55" s="167"/>
      <c r="L55" s="169"/>
      <c r="M55" s="153"/>
      <c r="N55" s="167"/>
      <c r="O55" s="153"/>
      <c r="P55" s="165"/>
      <c r="Q55" s="153"/>
      <c r="R55" s="165"/>
      <c r="S55" s="163"/>
      <c r="T55" s="184"/>
      <c r="U55" s="186"/>
      <c r="V55" s="163"/>
      <c r="W55" s="184"/>
      <c r="X55" s="186"/>
      <c r="Y55" s="188"/>
      <c r="Z55" s="189"/>
      <c r="AA55" s="191"/>
      <c r="AB55" s="191"/>
      <c r="AC55" s="191"/>
      <c r="AD55" s="173"/>
      <c r="AE55" s="12"/>
      <c r="AF55" s="171"/>
      <c r="AG55" s="171" t="s">
        <v>113</v>
      </c>
      <c r="AH55" s="135" t="s">
        <v>211</v>
      </c>
      <c r="AI55" s="179"/>
      <c r="AJ55" s="179"/>
      <c r="AK55" s="179"/>
      <c r="AL55" s="180"/>
      <c r="AM55" s="175">
        <v>29</v>
      </c>
      <c r="AN55" s="175">
        <v>10</v>
      </c>
      <c r="AO55" s="177">
        <v>5</v>
      </c>
      <c r="AQ55" s="192">
        <f>IF(G55="x", 1,0)</f>
        <v>0</v>
      </c>
      <c r="AR55" s="192">
        <f>IF(H55="x", 1,0)</f>
        <v>0</v>
      </c>
      <c r="AU55" s="395">
        <f>IF(A55="","",1)</f>
        <v>1</v>
      </c>
    </row>
    <row r="56" spans="1:47" ht="18" customHeight="1" thickBot="1" x14ac:dyDescent="0.25">
      <c r="A56" s="142"/>
      <c r="B56" s="138" t="s">
        <v>236</v>
      </c>
      <c r="C56" s="139"/>
      <c r="D56" s="139"/>
      <c r="E56" s="139"/>
      <c r="F56" s="140"/>
      <c r="G56" s="159"/>
      <c r="H56" s="161"/>
      <c r="I56" s="161"/>
      <c r="J56" s="154"/>
      <c r="K56" s="168"/>
      <c r="L56" s="170"/>
      <c r="M56" s="154"/>
      <c r="N56" s="168"/>
      <c r="O56" s="154"/>
      <c r="P56" s="166"/>
      <c r="Q56" s="154"/>
      <c r="R56" s="166"/>
      <c r="S56" s="164"/>
      <c r="T56" s="185"/>
      <c r="U56" s="187"/>
      <c r="V56" s="164"/>
      <c r="W56" s="185"/>
      <c r="X56" s="187"/>
      <c r="Y56" s="164"/>
      <c r="Z56" s="190"/>
      <c r="AA56" s="190"/>
      <c r="AB56" s="190"/>
      <c r="AC56" s="190"/>
      <c r="AD56" s="174"/>
      <c r="AE56" s="66"/>
      <c r="AF56" s="172"/>
      <c r="AG56" s="172"/>
      <c r="AH56" s="181"/>
      <c r="AI56" s="182"/>
      <c r="AJ56" s="182"/>
      <c r="AK56" s="182"/>
      <c r="AL56" s="183"/>
      <c r="AM56" s="176"/>
      <c r="AN56" s="176"/>
      <c r="AO56" s="178"/>
      <c r="AQ56" s="192"/>
      <c r="AR56" s="192"/>
      <c r="AU56" s="395"/>
    </row>
    <row r="57" spans="1:47" ht="18" customHeight="1" x14ac:dyDescent="0.2">
      <c r="A57" s="141">
        <v>42729</v>
      </c>
      <c r="B57" s="135" t="s">
        <v>232</v>
      </c>
      <c r="C57" s="136"/>
      <c r="D57" s="136"/>
      <c r="E57" s="136"/>
      <c r="F57" s="137"/>
      <c r="G57" s="158" t="s">
        <v>106</v>
      </c>
      <c r="H57" s="160"/>
      <c r="I57" s="162">
        <v>9.375E-2</v>
      </c>
      <c r="J57" s="153">
        <v>25</v>
      </c>
      <c r="K57" s="167">
        <v>26</v>
      </c>
      <c r="L57" s="169">
        <v>4</v>
      </c>
      <c r="M57" s="153">
        <v>2</v>
      </c>
      <c r="N57" s="167">
        <v>10</v>
      </c>
      <c r="O57" s="153"/>
      <c r="P57" s="165"/>
      <c r="Q57" s="153"/>
      <c r="R57" s="165"/>
      <c r="S57" s="163"/>
      <c r="T57" s="184"/>
      <c r="U57" s="186"/>
      <c r="V57" s="163"/>
      <c r="W57" s="184"/>
      <c r="X57" s="186"/>
      <c r="Y57" s="188"/>
      <c r="Z57" s="189" t="s">
        <v>107</v>
      </c>
      <c r="AA57" s="191"/>
      <c r="AB57" s="191"/>
      <c r="AC57" s="191"/>
      <c r="AD57" s="173"/>
      <c r="AE57" s="12" t="s">
        <v>67</v>
      </c>
      <c r="AF57" s="171" t="s">
        <v>169</v>
      </c>
      <c r="AG57" s="171" t="s">
        <v>113</v>
      </c>
      <c r="AH57" s="135" t="s">
        <v>240</v>
      </c>
      <c r="AI57" s="179"/>
      <c r="AJ57" s="179"/>
      <c r="AK57" s="179"/>
      <c r="AL57" s="180"/>
      <c r="AM57" s="175">
        <v>30</v>
      </c>
      <c r="AN57" s="175">
        <v>10</v>
      </c>
      <c r="AO57" s="177">
        <v>10</v>
      </c>
      <c r="AQ57" s="192">
        <f>IF(G57="x", 1,0)</f>
        <v>1</v>
      </c>
      <c r="AR57" s="192">
        <f>IF(H57="x", 1,0)</f>
        <v>0</v>
      </c>
      <c r="AU57" s="395">
        <f>IF(A57="","",2)</f>
        <v>2</v>
      </c>
    </row>
    <row r="58" spans="1:47" ht="18" customHeight="1" thickBot="1" x14ac:dyDescent="0.25">
      <c r="A58" s="142"/>
      <c r="B58" s="138" t="s">
        <v>237</v>
      </c>
      <c r="C58" s="139"/>
      <c r="D58" s="139"/>
      <c r="E58" s="139"/>
      <c r="F58" s="140"/>
      <c r="G58" s="159"/>
      <c r="H58" s="161"/>
      <c r="I58" s="161"/>
      <c r="J58" s="154"/>
      <c r="K58" s="168"/>
      <c r="L58" s="170"/>
      <c r="M58" s="154"/>
      <c r="N58" s="168"/>
      <c r="O58" s="154"/>
      <c r="P58" s="166"/>
      <c r="Q58" s="154"/>
      <c r="R58" s="166"/>
      <c r="S58" s="164"/>
      <c r="T58" s="185"/>
      <c r="U58" s="187"/>
      <c r="V58" s="164"/>
      <c r="W58" s="185"/>
      <c r="X58" s="187"/>
      <c r="Y58" s="164"/>
      <c r="Z58" s="190"/>
      <c r="AA58" s="190"/>
      <c r="AB58" s="190"/>
      <c r="AC58" s="190"/>
      <c r="AD58" s="174"/>
      <c r="AE58" s="66"/>
      <c r="AF58" s="172"/>
      <c r="AG58" s="172"/>
      <c r="AH58" s="181"/>
      <c r="AI58" s="182"/>
      <c r="AJ58" s="182"/>
      <c r="AK58" s="182"/>
      <c r="AL58" s="183"/>
      <c r="AM58" s="176"/>
      <c r="AN58" s="176"/>
      <c r="AO58" s="178"/>
      <c r="AQ58" s="192"/>
      <c r="AR58" s="192"/>
      <c r="AU58" s="395"/>
    </row>
    <row r="59" spans="1:47" ht="18" customHeight="1" x14ac:dyDescent="0.2">
      <c r="A59" s="141">
        <v>42730</v>
      </c>
      <c r="B59" s="135" t="s">
        <v>204</v>
      </c>
      <c r="C59" s="136"/>
      <c r="D59" s="136"/>
      <c r="E59" s="136"/>
      <c r="F59" s="137"/>
      <c r="G59" s="158"/>
      <c r="H59" s="160"/>
      <c r="I59" s="162"/>
      <c r="J59" s="153"/>
      <c r="K59" s="167"/>
      <c r="L59" s="169"/>
      <c r="M59" s="153"/>
      <c r="N59" s="167"/>
      <c r="O59" s="153"/>
      <c r="P59" s="165"/>
      <c r="Q59" s="153"/>
      <c r="R59" s="165"/>
      <c r="S59" s="163"/>
      <c r="T59" s="184"/>
      <c r="U59" s="186"/>
      <c r="V59" s="163"/>
      <c r="W59" s="184"/>
      <c r="X59" s="186"/>
      <c r="Y59" s="188"/>
      <c r="Z59" s="189"/>
      <c r="AA59" s="191"/>
      <c r="AB59" s="191"/>
      <c r="AC59" s="191"/>
      <c r="AD59" s="173"/>
      <c r="AE59" s="12"/>
      <c r="AF59" s="171"/>
      <c r="AG59" s="171" t="s">
        <v>113</v>
      </c>
      <c r="AH59" s="135" t="s">
        <v>211</v>
      </c>
      <c r="AI59" s="179"/>
      <c r="AJ59" s="179"/>
      <c r="AK59" s="179"/>
      <c r="AL59" s="180"/>
      <c r="AM59" s="175">
        <v>30</v>
      </c>
      <c r="AN59" s="175">
        <v>290</v>
      </c>
      <c r="AO59" s="177">
        <v>25</v>
      </c>
      <c r="AQ59" s="192">
        <f>IF(G59="x", 1,0)</f>
        <v>0</v>
      </c>
      <c r="AR59" s="192">
        <f>IF(H59="x", 1,0)</f>
        <v>0</v>
      </c>
      <c r="AU59" s="395">
        <f>IF(A59="","",2)</f>
        <v>2</v>
      </c>
    </row>
    <row r="60" spans="1:47" ht="18" customHeight="1" thickBot="1" x14ac:dyDescent="0.25">
      <c r="A60" s="142"/>
      <c r="B60" s="138" t="s">
        <v>241</v>
      </c>
      <c r="C60" s="139"/>
      <c r="D60" s="139"/>
      <c r="E60" s="139"/>
      <c r="F60" s="140"/>
      <c r="G60" s="159"/>
      <c r="H60" s="161"/>
      <c r="I60" s="161"/>
      <c r="J60" s="154"/>
      <c r="K60" s="168"/>
      <c r="L60" s="170"/>
      <c r="M60" s="154"/>
      <c r="N60" s="168"/>
      <c r="O60" s="154"/>
      <c r="P60" s="166"/>
      <c r="Q60" s="154"/>
      <c r="R60" s="166"/>
      <c r="S60" s="164"/>
      <c r="T60" s="185"/>
      <c r="U60" s="187"/>
      <c r="V60" s="164"/>
      <c r="W60" s="185"/>
      <c r="X60" s="187"/>
      <c r="Y60" s="164"/>
      <c r="Z60" s="190"/>
      <c r="AA60" s="190"/>
      <c r="AB60" s="190"/>
      <c r="AC60" s="190"/>
      <c r="AD60" s="174"/>
      <c r="AE60" s="66"/>
      <c r="AF60" s="172"/>
      <c r="AG60" s="172"/>
      <c r="AH60" s="181"/>
      <c r="AI60" s="182"/>
      <c r="AJ60" s="182"/>
      <c r="AK60" s="182"/>
      <c r="AL60" s="183"/>
      <c r="AM60" s="176"/>
      <c r="AN60" s="176"/>
      <c r="AO60" s="178"/>
      <c r="AQ60" s="192"/>
      <c r="AR60" s="192"/>
      <c r="AU60" s="395"/>
    </row>
    <row r="61" spans="1:47" ht="18" customHeight="1" x14ac:dyDescent="0.2">
      <c r="A61" s="141">
        <v>42731</v>
      </c>
      <c r="B61" s="135" t="s">
        <v>238</v>
      </c>
      <c r="C61" s="136"/>
      <c r="D61" s="136"/>
      <c r="E61" s="136"/>
      <c r="F61" s="137"/>
      <c r="G61" s="158"/>
      <c r="H61" s="160"/>
      <c r="I61" s="162"/>
      <c r="J61" s="153"/>
      <c r="K61" s="167"/>
      <c r="L61" s="169"/>
      <c r="M61" s="153"/>
      <c r="N61" s="167"/>
      <c r="O61" s="153"/>
      <c r="P61" s="165"/>
      <c r="Q61" s="153"/>
      <c r="R61" s="165"/>
      <c r="S61" s="163"/>
      <c r="T61" s="184"/>
      <c r="U61" s="186"/>
      <c r="V61" s="163"/>
      <c r="W61" s="184"/>
      <c r="X61" s="186"/>
      <c r="Y61" s="188"/>
      <c r="Z61" s="189"/>
      <c r="AA61" s="191"/>
      <c r="AB61" s="191"/>
      <c r="AC61" s="191"/>
      <c r="AD61" s="173"/>
      <c r="AE61" s="12"/>
      <c r="AF61" s="171"/>
      <c r="AG61" s="171" t="s">
        <v>113</v>
      </c>
      <c r="AH61" s="135" t="s">
        <v>211</v>
      </c>
      <c r="AI61" s="179"/>
      <c r="AJ61" s="179"/>
      <c r="AK61" s="179"/>
      <c r="AL61" s="180"/>
      <c r="AM61" s="175">
        <v>27</v>
      </c>
      <c r="AN61" s="175">
        <v>290</v>
      </c>
      <c r="AO61" s="177">
        <v>20</v>
      </c>
      <c r="AQ61" s="192">
        <f>IF(G61="x", 1,0)</f>
        <v>0</v>
      </c>
      <c r="AR61" s="192">
        <f>IF(H61="x", 1,0)</f>
        <v>0</v>
      </c>
      <c r="AU61" s="395">
        <f>IF(A61="","",2)</f>
        <v>2</v>
      </c>
    </row>
    <row r="62" spans="1:47" ht="18" customHeight="1" thickBot="1" x14ac:dyDescent="0.25">
      <c r="A62" s="142"/>
      <c r="B62" s="138" t="s">
        <v>239</v>
      </c>
      <c r="C62" s="139"/>
      <c r="D62" s="139"/>
      <c r="E62" s="139"/>
      <c r="F62" s="140"/>
      <c r="G62" s="159"/>
      <c r="H62" s="161"/>
      <c r="I62" s="161"/>
      <c r="J62" s="154"/>
      <c r="K62" s="168"/>
      <c r="L62" s="170"/>
      <c r="M62" s="154"/>
      <c r="N62" s="168"/>
      <c r="O62" s="154"/>
      <c r="P62" s="166"/>
      <c r="Q62" s="154"/>
      <c r="R62" s="166"/>
      <c r="S62" s="164"/>
      <c r="T62" s="185"/>
      <c r="U62" s="187"/>
      <c r="V62" s="164"/>
      <c r="W62" s="185"/>
      <c r="X62" s="187"/>
      <c r="Y62" s="164"/>
      <c r="Z62" s="190"/>
      <c r="AA62" s="190"/>
      <c r="AB62" s="190"/>
      <c r="AC62" s="190"/>
      <c r="AD62" s="174"/>
      <c r="AE62" s="66"/>
      <c r="AF62" s="172"/>
      <c r="AG62" s="172"/>
      <c r="AH62" s="181"/>
      <c r="AI62" s="182"/>
      <c r="AJ62" s="182"/>
      <c r="AK62" s="182"/>
      <c r="AL62" s="183"/>
      <c r="AM62" s="176"/>
      <c r="AN62" s="176"/>
      <c r="AO62" s="178"/>
      <c r="AQ62" s="192"/>
      <c r="AR62" s="192"/>
      <c r="AU62" s="395"/>
    </row>
    <row r="63" spans="1:47" ht="18" customHeight="1" x14ac:dyDescent="0.2">
      <c r="A63" s="141">
        <v>42732</v>
      </c>
      <c r="B63" s="135" t="s">
        <v>242</v>
      </c>
      <c r="C63" s="136"/>
      <c r="D63" s="136"/>
      <c r="E63" s="136"/>
      <c r="F63" s="137"/>
      <c r="G63" s="158" t="s">
        <v>105</v>
      </c>
      <c r="H63" s="160"/>
      <c r="I63" s="162">
        <v>8.9583333333333334E-2</v>
      </c>
      <c r="J63" s="153">
        <v>20</v>
      </c>
      <c r="K63" s="167">
        <v>1</v>
      </c>
      <c r="L63" s="169">
        <v>7</v>
      </c>
      <c r="M63" s="153">
        <v>2</v>
      </c>
      <c r="N63" s="167">
        <v>16</v>
      </c>
      <c r="O63" s="153">
        <v>2.5</v>
      </c>
      <c r="P63" s="165">
        <v>2</v>
      </c>
      <c r="Q63" s="153"/>
      <c r="R63" s="165"/>
      <c r="S63" s="163"/>
      <c r="T63" s="184"/>
      <c r="U63" s="186"/>
      <c r="V63" s="163"/>
      <c r="W63" s="184"/>
      <c r="X63" s="186"/>
      <c r="Y63" s="188"/>
      <c r="Z63" s="189" t="s">
        <v>107</v>
      </c>
      <c r="AA63" s="191"/>
      <c r="AB63" s="191"/>
      <c r="AC63" s="191"/>
      <c r="AD63" s="173"/>
      <c r="AE63" s="12" t="s">
        <v>67</v>
      </c>
      <c r="AF63" s="171" t="s">
        <v>169</v>
      </c>
      <c r="AG63" s="171" t="s">
        <v>113</v>
      </c>
      <c r="AH63" s="135" t="s">
        <v>247</v>
      </c>
      <c r="AI63" s="179"/>
      <c r="AJ63" s="179"/>
      <c r="AK63" s="179"/>
      <c r="AL63" s="180"/>
      <c r="AM63" s="175">
        <v>27</v>
      </c>
      <c r="AN63" s="175">
        <v>330</v>
      </c>
      <c r="AO63" s="177">
        <v>20</v>
      </c>
      <c r="AQ63" s="192">
        <f>IF(G63="x", 1,0)</f>
        <v>1</v>
      </c>
      <c r="AR63" s="192">
        <f>IF(H63="x", 1,0)</f>
        <v>0</v>
      </c>
      <c r="AU63" s="395">
        <f>IF(A63="","",2)</f>
        <v>2</v>
      </c>
    </row>
    <row r="64" spans="1:47" ht="18" customHeight="1" thickBot="1" x14ac:dyDescent="0.25">
      <c r="A64" s="142"/>
      <c r="B64" s="138" t="s">
        <v>243</v>
      </c>
      <c r="C64" s="139"/>
      <c r="D64" s="139"/>
      <c r="E64" s="139"/>
      <c r="F64" s="140"/>
      <c r="G64" s="159"/>
      <c r="H64" s="161"/>
      <c r="I64" s="161"/>
      <c r="J64" s="154"/>
      <c r="K64" s="168"/>
      <c r="L64" s="170"/>
      <c r="M64" s="154"/>
      <c r="N64" s="168"/>
      <c r="O64" s="154"/>
      <c r="P64" s="166"/>
      <c r="Q64" s="154"/>
      <c r="R64" s="166"/>
      <c r="S64" s="164"/>
      <c r="T64" s="185"/>
      <c r="U64" s="187"/>
      <c r="V64" s="164"/>
      <c r="W64" s="185"/>
      <c r="X64" s="187"/>
      <c r="Y64" s="164"/>
      <c r="Z64" s="190"/>
      <c r="AA64" s="190"/>
      <c r="AB64" s="190"/>
      <c r="AC64" s="190"/>
      <c r="AD64" s="174"/>
      <c r="AE64" s="66">
        <v>227194</v>
      </c>
      <c r="AF64" s="172"/>
      <c r="AG64" s="172"/>
      <c r="AH64" s="181"/>
      <c r="AI64" s="182"/>
      <c r="AJ64" s="182"/>
      <c r="AK64" s="182"/>
      <c r="AL64" s="183"/>
      <c r="AM64" s="176"/>
      <c r="AN64" s="176"/>
      <c r="AO64" s="178"/>
      <c r="AQ64" s="192"/>
      <c r="AR64" s="192"/>
      <c r="AU64" s="395"/>
    </row>
    <row r="65" spans="1:47" ht="18" customHeight="1" x14ac:dyDescent="0.2">
      <c r="A65" s="141">
        <v>42732</v>
      </c>
      <c r="B65" s="135" t="s">
        <v>244</v>
      </c>
      <c r="C65" s="136"/>
      <c r="D65" s="136"/>
      <c r="E65" s="136"/>
      <c r="F65" s="137"/>
      <c r="G65" s="158" t="s">
        <v>105</v>
      </c>
      <c r="H65" s="160"/>
      <c r="I65" s="162">
        <v>9.0277777777777776E-2</v>
      </c>
      <c r="J65" s="153">
        <v>25</v>
      </c>
      <c r="K65" s="167">
        <v>12</v>
      </c>
      <c r="L65" s="169">
        <v>4</v>
      </c>
      <c r="M65" s="153">
        <v>2</v>
      </c>
      <c r="N65" s="167">
        <v>2</v>
      </c>
      <c r="O65" s="153">
        <v>2</v>
      </c>
      <c r="P65" s="165">
        <v>2</v>
      </c>
      <c r="Q65" s="153"/>
      <c r="R65" s="165"/>
      <c r="S65" s="163"/>
      <c r="T65" s="184"/>
      <c r="U65" s="186"/>
      <c r="V65" s="163"/>
      <c r="W65" s="184"/>
      <c r="X65" s="186"/>
      <c r="Y65" s="188"/>
      <c r="Z65" s="189" t="s">
        <v>107</v>
      </c>
      <c r="AA65" s="191"/>
      <c r="AB65" s="191"/>
      <c r="AC65" s="191"/>
      <c r="AD65" s="173"/>
      <c r="AE65" s="12" t="s">
        <v>67</v>
      </c>
      <c r="AF65" s="171" t="s">
        <v>166</v>
      </c>
      <c r="AG65" s="171" t="s">
        <v>113</v>
      </c>
      <c r="AH65" s="135" t="s">
        <v>246</v>
      </c>
      <c r="AI65" s="179"/>
      <c r="AJ65" s="179"/>
      <c r="AK65" s="179"/>
      <c r="AL65" s="180"/>
      <c r="AM65" s="175">
        <v>28</v>
      </c>
      <c r="AN65" s="175">
        <v>330</v>
      </c>
      <c r="AO65" s="177">
        <v>20</v>
      </c>
      <c r="AQ65" s="192">
        <f>IF(G65="x", 1,0)</f>
        <v>1</v>
      </c>
      <c r="AR65" s="192">
        <f>IF(H65="x", 1,0)</f>
        <v>0</v>
      </c>
      <c r="AU65" s="395">
        <f>IF(A65="","",2)</f>
        <v>2</v>
      </c>
    </row>
    <row r="66" spans="1:47" ht="18" customHeight="1" thickBot="1" x14ac:dyDescent="0.25">
      <c r="A66" s="142"/>
      <c r="B66" s="138" t="s">
        <v>245</v>
      </c>
      <c r="C66" s="139"/>
      <c r="D66" s="139"/>
      <c r="E66" s="139"/>
      <c r="F66" s="140"/>
      <c r="G66" s="159"/>
      <c r="H66" s="161"/>
      <c r="I66" s="161"/>
      <c r="J66" s="154"/>
      <c r="K66" s="168"/>
      <c r="L66" s="170"/>
      <c r="M66" s="154"/>
      <c r="N66" s="168"/>
      <c r="O66" s="154"/>
      <c r="P66" s="166"/>
      <c r="Q66" s="154"/>
      <c r="R66" s="166"/>
      <c r="S66" s="164"/>
      <c r="T66" s="185"/>
      <c r="U66" s="187"/>
      <c r="V66" s="164"/>
      <c r="W66" s="185"/>
      <c r="X66" s="187"/>
      <c r="Y66" s="164"/>
      <c r="Z66" s="190"/>
      <c r="AA66" s="190"/>
      <c r="AB66" s="190"/>
      <c r="AC66" s="190"/>
      <c r="AD66" s="174"/>
      <c r="AE66" s="66">
        <v>210783</v>
      </c>
      <c r="AF66" s="172"/>
      <c r="AG66" s="172"/>
      <c r="AH66" s="181"/>
      <c r="AI66" s="182"/>
      <c r="AJ66" s="182"/>
      <c r="AK66" s="182"/>
      <c r="AL66" s="183"/>
      <c r="AM66" s="176"/>
      <c r="AN66" s="176"/>
      <c r="AO66" s="178"/>
      <c r="AQ66" s="192"/>
      <c r="AR66" s="192"/>
      <c r="AU66" s="395"/>
    </row>
    <row r="67" spans="1:47" ht="18" customHeight="1" x14ac:dyDescent="0.2">
      <c r="A67" s="141">
        <v>42733</v>
      </c>
      <c r="B67" s="135" t="s">
        <v>248</v>
      </c>
      <c r="C67" s="136"/>
      <c r="D67" s="136"/>
      <c r="E67" s="136"/>
      <c r="F67" s="137"/>
      <c r="G67" s="158" t="s">
        <v>106</v>
      </c>
      <c r="H67" s="160"/>
      <c r="I67" s="162">
        <v>0.10069444444444443</v>
      </c>
      <c r="J67" s="153"/>
      <c r="K67" s="167"/>
      <c r="L67" s="169">
        <v>10</v>
      </c>
      <c r="M67" s="153">
        <v>2</v>
      </c>
      <c r="N67" s="167">
        <v>42</v>
      </c>
      <c r="O67" s="153">
        <v>4</v>
      </c>
      <c r="P67" s="165">
        <v>8</v>
      </c>
      <c r="Q67" s="153"/>
      <c r="R67" s="165"/>
      <c r="S67" s="163"/>
      <c r="T67" s="184"/>
      <c r="U67" s="186"/>
      <c r="V67" s="163"/>
      <c r="W67" s="184"/>
      <c r="X67" s="186"/>
      <c r="Y67" s="188"/>
      <c r="Z67" s="189" t="s">
        <v>107</v>
      </c>
      <c r="AA67" s="191"/>
      <c r="AB67" s="191"/>
      <c r="AC67" s="191"/>
      <c r="AD67" s="173"/>
      <c r="AE67" s="12" t="s">
        <v>67</v>
      </c>
      <c r="AF67" s="171" t="s">
        <v>166</v>
      </c>
      <c r="AG67" s="171" t="s">
        <v>113</v>
      </c>
      <c r="AH67" s="135" t="s">
        <v>250</v>
      </c>
      <c r="AI67" s="179"/>
      <c r="AJ67" s="179"/>
      <c r="AK67" s="179"/>
      <c r="AL67" s="180"/>
      <c r="AM67" s="175">
        <v>28</v>
      </c>
      <c r="AN67" s="175">
        <v>330</v>
      </c>
      <c r="AO67" s="177">
        <v>15</v>
      </c>
      <c r="AQ67" s="192">
        <f>IF(G67="x", 1,0)</f>
        <v>1</v>
      </c>
      <c r="AR67" s="192">
        <f>IF(H67="x", 1,0)</f>
        <v>0</v>
      </c>
      <c r="AU67" s="395">
        <f>IF(A67="","",2)</f>
        <v>2</v>
      </c>
    </row>
    <row r="68" spans="1:47" ht="18" customHeight="1" thickBot="1" x14ac:dyDescent="0.25">
      <c r="A68" s="142"/>
      <c r="B68" s="138" t="s">
        <v>249</v>
      </c>
      <c r="C68" s="139"/>
      <c r="D68" s="139"/>
      <c r="E68" s="139"/>
      <c r="F68" s="140"/>
      <c r="G68" s="159"/>
      <c r="H68" s="161"/>
      <c r="I68" s="161"/>
      <c r="J68" s="154"/>
      <c r="K68" s="168"/>
      <c r="L68" s="170"/>
      <c r="M68" s="154"/>
      <c r="N68" s="168"/>
      <c r="O68" s="154"/>
      <c r="P68" s="166"/>
      <c r="Q68" s="154"/>
      <c r="R68" s="166"/>
      <c r="S68" s="164"/>
      <c r="T68" s="185"/>
      <c r="U68" s="187"/>
      <c r="V68" s="164"/>
      <c r="W68" s="185"/>
      <c r="X68" s="187"/>
      <c r="Y68" s="164"/>
      <c r="Z68" s="190"/>
      <c r="AA68" s="190"/>
      <c r="AB68" s="190"/>
      <c r="AC68" s="190"/>
      <c r="AD68" s="174"/>
      <c r="AE68" s="66">
        <v>185850</v>
      </c>
      <c r="AF68" s="172"/>
      <c r="AG68" s="172"/>
      <c r="AH68" s="181"/>
      <c r="AI68" s="182"/>
      <c r="AJ68" s="182"/>
      <c r="AK68" s="182"/>
      <c r="AL68" s="183"/>
      <c r="AM68" s="176"/>
      <c r="AN68" s="176"/>
      <c r="AO68" s="178"/>
      <c r="AQ68" s="192"/>
      <c r="AR68" s="192"/>
      <c r="AU68" s="395"/>
    </row>
    <row r="69" spans="1:47" ht="18" customHeight="1" x14ac:dyDescent="0.2">
      <c r="A69" s="141">
        <v>42734</v>
      </c>
      <c r="B69" s="135" t="s">
        <v>251</v>
      </c>
      <c r="C69" s="136"/>
      <c r="D69" s="136"/>
      <c r="E69" s="136"/>
      <c r="F69" s="137"/>
      <c r="G69" s="158" t="s">
        <v>105</v>
      </c>
      <c r="H69" s="160"/>
      <c r="I69" s="162">
        <v>9.0277777777777776E-2</v>
      </c>
      <c r="J69" s="153"/>
      <c r="K69" s="167"/>
      <c r="L69" s="169">
        <v>2</v>
      </c>
      <c r="M69" s="153">
        <v>2</v>
      </c>
      <c r="N69" s="167">
        <v>11</v>
      </c>
      <c r="O69" s="153">
        <v>3</v>
      </c>
      <c r="P69" s="165">
        <v>1</v>
      </c>
      <c r="Q69" s="153"/>
      <c r="R69" s="165"/>
      <c r="S69" s="163"/>
      <c r="T69" s="184"/>
      <c r="U69" s="186"/>
      <c r="V69" s="163"/>
      <c r="W69" s="184"/>
      <c r="X69" s="186"/>
      <c r="Y69" s="188"/>
      <c r="Z69" s="189" t="s">
        <v>107</v>
      </c>
      <c r="AA69" s="191"/>
      <c r="AB69" s="191"/>
      <c r="AC69" s="191"/>
      <c r="AD69" s="173"/>
      <c r="AE69" s="12" t="s">
        <v>67</v>
      </c>
      <c r="AF69" s="171" t="s">
        <v>166</v>
      </c>
      <c r="AG69" s="171" t="s">
        <v>113</v>
      </c>
      <c r="AH69" s="135" t="s">
        <v>253</v>
      </c>
      <c r="AI69" s="179"/>
      <c r="AJ69" s="179"/>
      <c r="AK69" s="179"/>
      <c r="AL69" s="180"/>
      <c r="AM69" s="175">
        <v>28</v>
      </c>
      <c r="AN69" s="175">
        <v>330</v>
      </c>
      <c r="AO69" s="177">
        <v>5</v>
      </c>
      <c r="AQ69" s="192">
        <f>IF(G69="x", 1,0)</f>
        <v>1</v>
      </c>
      <c r="AR69" s="192">
        <f>IF(H69="x", 1,0)</f>
        <v>0</v>
      </c>
      <c r="AU69" s="395">
        <f>IF(A69="","",2)</f>
        <v>2</v>
      </c>
    </row>
    <row r="70" spans="1:47" ht="18" customHeight="1" thickBot="1" x14ac:dyDescent="0.25">
      <c r="A70" s="142"/>
      <c r="B70" s="138" t="s">
        <v>252</v>
      </c>
      <c r="C70" s="139"/>
      <c r="D70" s="139"/>
      <c r="E70" s="139"/>
      <c r="F70" s="140"/>
      <c r="G70" s="159"/>
      <c r="H70" s="161"/>
      <c r="I70" s="161"/>
      <c r="J70" s="154"/>
      <c r="K70" s="168"/>
      <c r="L70" s="170"/>
      <c r="M70" s="154"/>
      <c r="N70" s="168"/>
      <c r="O70" s="154"/>
      <c r="P70" s="166"/>
      <c r="Q70" s="154"/>
      <c r="R70" s="166"/>
      <c r="S70" s="164"/>
      <c r="T70" s="185"/>
      <c r="U70" s="187"/>
      <c r="V70" s="164"/>
      <c r="W70" s="185"/>
      <c r="X70" s="187"/>
      <c r="Y70" s="164"/>
      <c r="Z70" s="190"/>
      <c r="AA70" s="190"/>
      <c r="AB70" s="190"/>
      <c r="AC70" s="190"/>
      <c r="AD70" s="174"/>
      <c r="AE70" s="66">
        <v>227206</v>
      </c>
      <c r="AF70" s="172"/>
      <c r="AG70" s="172"/>
      <c r="AH70" s="181"/>
      <c r="AI70" s="182"/>
      <c r="AJ70" s="182"/>
      <c r="AK70" s="182"/>
      <c r="AL70" s="183"/>
      <c r="AM70" s="176"/>
      <c r="AN70" s="176"/>
      <c r="AO70" s="178"/>
      <c r="AQ70" s="192"/>
      <c r="AR70" s="192"/>
      <c r="AU70" s="395"/>
    </row>
    <row r="71" spans="1:47" ht="18" customHeight="1" x14ac:dyDescent="0.2">
      <c r="A71" s="141">
        <v>42735</v>
      </c>
      <c r="B71" s="135" t="s">
        <v>254</v>
      </c>
      <c r="C71" s="136"/>
      <c r="D71" s="136"/>
      <c r="E71" s="136"/>
      <c r="F71" s="137"/>
      <c r="G71" s="158"/>
      <c r="H71" s="160"/>
      <c r="I71" s="162"/>
      <c r="J71" s="153"/>
      <c r="K71" s="167"/>
      <c r="L71" s="169"/>
      <c r="M71" s="153"/>
      <c r="N71" s="167"/>
      <c r="O71" s="153"/>
      <c r="P71" s="165"/>
      <c r="Q71" s="153"/>
      <c r="R71" s="165"/>
      <c r="S71" s="163"/>
      <c r="T71" s="184"/>
      <c r="U71" s="186"/>
      <c r="V71" s="163"/>
      <c r="W71" s="184"/>
      <c r="X71" s="186"/>
      <c r="Y71" s="188"/>
      <c r="Z71" s="189"/>
      <c r="AA71" s="191"/>
      <c r="AB71" s="191"/>
      <c r="AC71" s="191"/>
      <c r="AD71" s="173"/>
      <c r="AE71" s="12"/>
      <c r="AF71" s="171"/>
      <c r="AG71" s="171" t="s">
        <v>113</v>
      </c>
      <c r="AH71" s="135" t="s">
        <v>211</v>
      </c>
      <c r="AI71" s="179"/>
      <c r="AJ71" s="179"/>
      <c r="AK71" s="179"/>
      <c r="AL71" s="180"/>
      <c r="AM71" s="175">
        <v>28</v>
      </c>
      <c r="AN71" s="175">
        <v>345</v>
      </c>
      <c r="AO71" s="177">
        <v>10</v>
      </c>
      <c r="AQ71" s="192">
        <f>IF(G71="x", 1,0)</f>
        <v>0</v>
      </c>
      <c r="AR71" s="192">
        <f>IF(H71="x", 1,0)</f>
        <v>0</v>
      </c>
      <c r="AU71" s="395">
        <f>IF(A71="","",2)</f>
        <v>2</v>
      </c>
    </row>
    <row r="72" spans="1:47" ht="18" customHeight="1" thickBot="1" x14ac:dyDescent="0.25">
      <c r="A72" s="142"/>
      <c r="B72" s="138" t="s">
        <v>255</v>
      </c>
      <c r="C72" s="139"/>
      <c r="D72" s="139"/>
      <c r="E72" s="139"/>
      <c r="F72" s="140"/>
      <c r="G72" s="159"/>
      <c r="H72" s="161"/>
      <c r="I72" s="161"/>
      <c r="J72" s="154"/>
      <c r="K72" s="168"/>
      <c r="L72" s="170"/>
      <c r="M72" s="154"/>
      <c r="N72" s="168"/>
      <c r="O72" s="154"/>
      <c r="P72" s="166"/>
      <c r="Q72" s="154"/>
      <c r="R72" s="166"/>
      <c r="S72" s="164"/>
      <c r="T72" s="185"/>
      <c r="U72" s="187"/>
      <c r="V72" s="164"/>
      <c r="W72" s="185"/>
      <c r="X72" s="187"/>
      <c r="Y72" s="164"/>
      <c r="Z72" s="190"/>
      <c r="AA72" s="190"/>
      <c r="AB72" s="190"/>
      <c r="AC72" s="190"/>
      <c r="AD72" s="174"/>
      <c r="AE72" s="66"/>
      <c r="AF72" s="172"/>
      <c r="AG72" s="172"/>
      <c r="AH72" s="181"/>
      <c r="AI72" s="182"/>
      <c r="AJ72" s="182"/>
      <c r="AK72" s="182"/>
      <c r="AL72" s="183"/>
      <c r="AM72" s="176"/>
      <c r="AN72" s="176"/>
      <c r="AO72" s="178"/>
      <c r="AQ72" s="192"/>
      <c r="AR72" s="192"/>
      <c r="AU72" s="395"/>
    </row>
    <row r="73" spans="1:47" ht="18" customHeight="1" x14ac:dyDescent="0.2">
      <c r="A73" s="141">
        <v>42736</v>
      </c>
      <c r="B73" s="135" t="s">
        <v>256</v>
      </c>
      <c r="C73" s="136"/>
      <c r="D73" s="136"/>
      <c r="E73" s="136"/>
      <c r="F73" s="137"/>
      <c r="G73" s="158"/>
      <c r="H73" s="160"/>
      <c r="I73" s="162"/>
      <c r="J73" s="153"/>
      <c r="K73" s="167"/>
      <c r="L73" s="169"/>
      <c r="M73" s="153"/>
      <c r="N73" s="167"/>
      <c r="O73" s="153"/>
      <c r="P73" s="165"/>
      <c r="Q73" s="153"/>
      <c r="R73" s="165"/>
      <c r="S73" s="163"/>
      <c r="T73" s="184"/>
      <c r="U73" s="186"/>
      <c r="V73" s="163"/>
      <c r="W73" s="184"/>
      <c r="X73" s="186"/>
      <c r="Y73" s="188"/>
      <c r="Z73" s="189"/>
      <c r="AA73" s="191"/>
      <c r="AB73" s="191"/>
      <c r="AC73" s="191"/>
      <c r="AD73" s="173"/>
      <c r="AE73" s="12"/>
      <c r="AF73" s="171"/>
      <c r="AG73" s="171" t="s">
        <v>113</v>
      </c>
      <c r="AH73" s="135" t="s">
        <v>199</v>
      </c>
      <c r="AI73" s="179"/>
      <c r="AJ73" s="179"/>
      <c r="AK73" s="179"/>
      <c r="AL73" s="180"/>
      <c r="AM73" s="175">
        <v>28</v>
      </c>
      <c r="AN73" s="175">
        <v>350</v>
      </c>
      <c r="AO73" s="177">
        <v>15</v>
      </c>
      <c r="AQ73" s="192">
        <f>IF(G73="x", 1,0)</f>
        <v>0</v>
      </c>
      <c r="AR73" s="192">
        <f>IF(H73="x", 1,0)</f>
        <v>0</v>
      </c>
      <c r="AU73" s="395">
        <f>IF(A73="","",2)</f>
        <v>2</v>
      </c>
    </row>
    <row r="74" spans="1:47" ht="18" customHeight="1" thickBot="1" x14ac:dyDescent="0.25">
      <c r="A74" s="142"/>
      <c r="B74" s="138" t="s">
        <v>257</v>
      </c>
      <c r="C74" s="139"/>
      <c r="D74" s="139"/>
      <c r="E74" s="139"/>
      <c r="F74" s="140"/>
      <c r="G74" s="159"/>
      <c r="H74" s="161"/>
      <c r="I74" s="161"/>
      <c r="J74" s="154"/>
      <c r="K74" s="168"/>
      <c r="L74" s="170"/>
      <c r="M74" s="154"/>
      <c r="N74" s="168"/>
      <c r="O74" s="154"/>
      <c r="P74" s="166"/>
      <c r="Q74" s="154"/>
      <c r="R74" s="166"/>
      <c r="S74" s="164"/>
      <c r="T74" s="185"/>
      <c r="U74" s="187"/>
      <c r="V74" s="164"/>
      <c r="W74" s="185"/>
      <c r="X74" s="187"/>
      <c r="Y74" s="164"/>
      <c r="Z74" s="190"/>
      <c r="AA74" s="190"/>
      <c r="AB74" s="190"/>
      <c r="AC74" s="190"/>
      <c r="AD74" s="174"/>
      <c r="AE74" s="66"/>
      <c r="AF74" s="172"/>
      <c r="AG74" s="172"/>
      <c r="AH74" s="181"/>
      <c r="AI74" s="182"/>
      <c r="AJ74" s="182"/>
      <c r="AK74" s="182"/>
      <c r="AL74" s="183"/>
      <c r="AM74" s="176"/>
      <c r="AN74" s="176"/>
      <c r="AO74" s="178"/>
      <c r="AQ74" s="192"/>
      <c r="AR74" s="192"/>
      <c r="AU74" s="395"/>
    </row>
    <row r="75" spans="1:47" ht="18" customHeight="1" x14ac:dyDescent="0.2">
      <c r="A75" s="141">
        <v>42737</v>
      </c>
      <c r="B75" s="135" t="s">
        <v>258</v>
      </c>
      <c r="C75" s="136"/>
      <c r="D75" s="136"/>
      <c r="E75" s="136"/>
      <c r="F75" s="137"/>
      <c r="G75" s="158"/>
      <c r="H75" s="160"/>
      <c r="I75" s="162"/>
      <c r="J75" s="153"/>
      <c r="K75" s="167"/>
      <c r="L75" s="169"/>
      <c r="M75" s="153"/>
      <c r="N75" s="167"/>
      <c r="O75" s="153"/>
      <c r="P75" s="165"/>
      <c r="Q75" s="153"/>
      <c r="R75" s="165"/>
      <c r="S75" s="163"/>
      <c r="T75" s="184"/>
      <c r="U75" s="186"/>
      <c r="V75" s="163"/>
      <c r="W75" s="184"/>
      <c r="X75" s="186"/>
      <c r="Y75" s="188"/>
      <c r="Z75" s="189"/>
      <c r="AA75" s="191"/>
      <c r="AB75" s="191"/>
      <c r="AC75" s="191"/>
      <c r="AD75" s="173"/>
      <c r="AE75" s="12"/>
      <c r="AF75" s="171"/>
      <c r="AG75" s="171" t="s">
        <v>113</v>
      </c>
      <c r="AH75" s="135" t="s">
        <v>211</v>
      </c>
      <c r="AI75" s="179"/>
      <c r="AJ75" s="179"/>
      <c r="AK75" s="179"/>
      <c r="AL75" s="180"/>
      <c r="AM75" s="175">
        <v>27</v>
      </c>
      <c r="AN75" s="175">
        <v>350</v>
      </c>
      <c r="AO75" s="177">
        <v>15</v>
      </c>
      <c r="AQ75" s="192">
        <f>IF(G75="x", 1,0)</f>
        <v>0</v>
      </c>
      <c r="AR75" s="192">
        <f>IF(H75="x", 1,0)</f>
        <v>0</v>
      </c>
      <c r="AU75" s="395">
        <f>IF(A75="","",2)</f>
        <v>2</v>
      </c>
    </row>
    <row r="76" spans="1:47" ht="18" customHeight="1" thickBot="1" x14ac:dyDescent="0.25">
      <c r="A76" s="142"/>
      <c r="B76" s="138" t="s">
        <v>259</v>
      </c>
      <c r="C76" s="139"/>
      <c r="D76" s="139"/>
      <c r="E76" s="139"/>
      <c r="F76" s="140"/>
      <c r="G76" s="159"/>
      <c r="H76" s="161"/>
      <c r="I76" s="161"/>
      <c r="J76" s="154"/>
      <c r="K76" s="168"/>
      <c r="L76" s="170"/>
      <c r="M76" s="154"/>
      <c r="N76" s="168"/>
      <c r="O76" s="154"/>
      <c r="P76" s="166"/>
      <c r="Q76" s="154"/>
      <c r="R76" s="166"/>
      <c r="S76" s="164"/>
      <c r="T76" s="185"/>
      <c r="U76" s="187"/>
      <c r="V76" s="164"/>
      <c r="W76" s="185"/>
      <c r="X76" s="187"/>
      <c r="Y76" s="164"/>
      <c r="Z76" s="190"/>
      <c r="AA76" s="190"/>
      <c r="AB76" s="190"/>
      <c r="AC76" s="190"/>
      <c r="AD76" s="174"/>
      <c r="AE76" s="66"/>
      <c r="AF76" s="172"/>
      <c r="AG76" s="172"/>
      <c r="AH76" s="181"/>
      <c r="AI76" s="182"/>
      <c r="AJ76" s="182"/>
      <c r="AK76" s="182"/>
      <c r="AL76" s="183"/>
      <c r="AM76" s="176"/>
      <c r="AN76" s="176"/>
      <c r="AO76" s="178"/>
      <c r="AQ76" s="192"/>
      <c r="AR76" s="192"/>
      <c r="AU76" s="395"/>
    </row>
    <row r="77" spans="1:47" ht="18" customHeight="1" x14ac:dyDescent="0.2">
      <c r="A77" s="141">
        <v>42738</v>
      </c>
      <c r="B77" s="135" t="s">
        <v>260</v>
      </c>
      <c r="C77" s="136"/>
      <c r="D77" s="136"/>
      <c r="E77" s="136"/>
      <c r="F77" s="137"/>
      <c r="G77" s="158" t="s">
        <v>105</v>
      </c>
      <c r="H77" s="160"/>
      <c r="I77" s="162">
        <v>8.6805555555555566E-2</v>
      </c>
      <c r="J77" s="153">
        <v>30</v>
      </c>
      <c r="K77" s="167">
        <v>8</v>
      </c>
      <c r="L77" s="169">
        <v>3</v>
      </c>
      <c r="M77" s="153">
        <v>2</v>
      </c>
      <c r="N77" s="167">
        <v>11</v>
      </c>
      <c r="O77" s="153">
        <v>3</v>
      </c>
      <c r="P77" s="165">
        <v>2</v>
      </c>
      <c r="Q77" s="153"/>
      <c r="R77" s="165"/>
      <c r="S77" s="163"/>
      <c r="T77" s="184"/>
      <c r="U77" s="186"/>
      <c r="V77" s="163"/>
      <c r="W77" s="184"/>
      <c r="X77" s="186"/>
      <c r="Y77" s="188"/>
      <c r="Z77" s="189" t="s">
        <v>107</v>
      </c>
      <c r="AA77" s="191"/>
      <c r="AB77" s="191"/>
      <c r="AC77" s="191"/>
      <c r="AD77" s="173"/>
      <c r="AE77" s="12" t="s">
        <v>67</v>
      </c>
      <c r="AF77" s="171" t="s">
        <v>166</v>
      </c>
      <c r="AG77" s="171" t="s">
        <v>113</v>
      </c>
      <c r="AH77" s="135" t="s">
        <v>262</v>
      </c>
      <c r="AI77" s="179"/>
      <c r="AJ77" s="179"/>
      <c r="AK77" s="179"/>
      <c r="AL77" s="180"/>
      <c r="AM77" s="175">
        <v>29</v>
      </c>
      <c r="AN77" s="175">
        <v>350</v>
      </c>
      <c r="AO77" s="177">
        <v>10</v>
      </c>
      <c r="AQ77" s="192">
        <f>IF(G77="x", 1,0)</f>
        <v>1</v>
      </c>
      <c r="AR77" s="192">
        <f>IF(H77="x", 1,0)</f>
        <v>0</v>
      </c>
      <c r="AU77" s="395">
        <f>IF(A77="","",2)</f>
        <v>2</v>
      </c>
    </row>
    <row r="78" spans="1:47" ht="18" customHeight="1" thickBot="1" x14ac:dyDescent="0.25">
      <c r="A78" s="142"/>
      <c r="B78" s="138" t="s">
        <v>261</v>
      </c>
      <c r="C78" s="139"/>
      <c r="D78" s="139"/>
      <c r="E78" s="139"/>
      <c r="F78" s="140"/>
      <c r="G78" s="159"/>
      <c r="H78" s="161"/>
      <c r="I78" s="161"/>
      <c r="J78" s="154"/>
      <c r="K78" s="168"/>
      <c r="L78" s="170"/>
      <c r="M78" s="154"/>
      <c r="N78" s="168"/>
      <c r="O78" s="154"/>
      <c r="P78" s="166"/>
      <c r="Q78" s="154"/>
      <c r="R78" s="166"/>
      <c r="S78" s="164"/>
      <c r="T78" s="185"/>
      <c r="U78" s="187"/>
      <c r="V78" s="164"/>
      <c r="W78" s="185"/>
      <c r="X78" s="187"/>
      <c r="Y78" s="164"/>
      <c r="Z78" s="190"/>
      <c r="AA78" s="190"/>
      <c r="AB78" s="190"/>
      <c r="AC78" s="190"/>
      <c r="AD78" s="174"/>
      <c r="AE78" s="66">
        <v>22996</v>
      </c>
      <c r="AF78" s="172"/>
      <c r="AG78" s="172"/>
      <c r="AH78" s="181"/>
      <c r="AI78" s="182"/>
      <c r="AJ78" s="182"/>
      <c r="AK78" s="182"/>
      <c r="AL78" s="183"/>
      <c r="AM78" s="176"/>
      <c r="AN78" s="176"/>
      <c r="AO78" s="178"/>
      <c r="AQ78" s="192"/>
      <c r="AR78" s="192"/>
      <c r="AU78" s="395"/>
    </row>
    <row r="79" spans="1:47" ht="18" customHeight="1" x14ac:dyDescent="0.2">
      <c r="A79" s="141">
        <v>42739</v>
      </c>
      <c r="B79" s="135" t="s">
        <v>263</v>
      </c>
      <c r="C79" s="136"/>
      <c r="D79" s="136"/>
      <c r="E79" s="136"/>
      <c r="F79" s="137"/>
      <c r="G79" s="158" t="s">
        <v>105</v>
      </c>
      <c r="H79" s="160"/>
      <c r="I79" s="162">
        <v>8.3333333333333329E-2</v>
      </c>
      <c r="J79" s="153">
        <v>20</v>
      </c>
      <c r="K79" s="167">
        <v>3</v>
      </c>
      <c r="L79" s="169">
        <v>2</v>
      </c>
      <c r="M79" s="153">
        <v>2</v>
      </c>
      <c r="N79" s="167">
        <v>5</v>
      </c>
      <c r="O79" s="153"/>
      <c r="P79" s="165"/>
      <c r="Q79" s="153"/>
      <c r="R79" s="165"/>
      <c r="S79" s="163"/>
      <c r="T79" s="184"/>
      <c r="U79" s="186"/>
      <c r="V79" s="163"/>
      <c r="W79" s="184"/>
      <c r="X79" s="186"/>
      <c r="Y79" s="188"/>
      <c r="Z79" s="189" t="s">
        <v>107</v>
      </c>
      <c r="AA79" s="191"/>
      <c r="AB79" s="191"/>
      <c r="AC79" s="191"/>
      <c r="AD79" s="173"/>
      <c r="AE79" s="12" t="s">
        <v>67</v>
      </c>
      <c r="AF79" s="171" t="s">
        <v>169</v>
      </c>
      <c r="AG79" s="171" t="s">
        <v>113</v>
      </c>
      <c r="AH79" s="135" t="s">
        <v>265</v>
      </c>
      <c r="AI79" s="179"/>
      <c r="AJ79" s="179"/>
      <c r="AK79" s="179"/>
      <c r="AL79" s="180"/>
      <c r="AM79" s="175">
        <v>30</v>
      </c>
      <c r="AN79" s="175">
        <v>0</v>
      </c>
      <c r="AO79" s="177">
        <v>0</v>
      </c>
      <c r="AQ79" s="192">
        <f>IF(G79="x", 1,0)</f>
        <v>1</v>
      </c>
      <c r="AR79" s="192">
        <f>IF(H79="x", 1,0)</f>
        <v>0</v>
      </c>
      <c r="AU79" s="395">
        <f>IF(A79="","",2)</f>
        <v>2</v>
      </c>
    </row>
    <row r="80" spans="1:47" ht="18" customHeight="1" thickBot="1" x14ac:dyDescent="0.25">
      <c r="A80" s="142"/>
      <c r="B80" s="138" t="s">
        <v>264</v>
      </c>
      <c r="C80" s="139"/>
      <c r="D80" s="139"/>
      <c r="E80" s="139"/>
      <c r="F80" s="140"/>
      <c r="G80" s="159"/>
      <c r="H80" s="161"/>
      <c r="I80" s="161"/>
      <c r="J80" s="154"/>
      <c r="K80" s="168"/>
      <c r="L80" s="170"/>
      <c r="M80" s="154"/>
      <c r="N80" s="168"/>
      <c r="O80" s="154"/>
      <c r="P80" s="166"/>
      <c r="Q80" s="154"/>
      <c r="R80" s="166"/>
      <c r="S80" s="164"/>
      <c r="T80" s="185"/>
      <c r="U80" s="187"/>
      <c r="V80" s="164"/>
      <c r="W80" s="185"/>
      <c r="X80" s="187"/>
      <c r="Y80" s="164"/>
      <c r="Z80" s="190"/>
      <c r="AA80" s="190"/>
      <c r="AB80" s="190"/>
      <c r="AC80" s="190"/>
      <c r="AD80" s="174"/>
      <c r="AE80" s="66">
        <v>230281</v>
      </c>
      <c r="AF80" s="172"/>
      <c r="AG80" s="172"/>
      <c r="AH80" s="181"/>
      <c r="AI80" s="182"/>
      <c r="AJ80" s="182"/>
      <c r="AK80" s="182"/>
      <c r="AL80" s="183"/>
      <c r="AM80" s="176"/>
      <c r="AN80" s="176"/>
      <c r="AO80" s="178"/>
      <c r="AQ80" s="192"/>
      <c r="AR80" s="192"/>
      <c r="AU80" s="395"/>
    </row>
    <row r="81" spans="1:47" ht="18" customHeight="1" x14ac:dyDescent="0.2">
      <c r="A81" s="141">
        <v>42740</v>
      </c>
      <c r="B81" s="135" t="s">
        <v>266</v>
      </c>
      <c r="C81" s="136"/>
      <c r="D81" s="136"/>
      <c r="E81" s="136"/>
      <c r="F81" s="137"/>
      <c r="G81" s="158"/>
      <c r="H81" s="160"/>
      <c r="I81" s="162"/>
      <c r="J81" s="153"/>
      <c r="K81" s="167"/>
      <c r="L81" s="169"/>
      <c r="M81" s="153"/>
      <c r="N81" s="167"/>
      <c r="O81" s="153"/>
      <c r="P81" s="165"/>
      <c r="Q81" s="153"/>
      <c r="R81" s="165"/>
      <c r="S81" s="163"/>
      <c r="T81" s="184"/>
      <c r="U81" s="186"/>
      <c r="V81" s="163"/>
      <c r="W81" s="184"/>
      <c r="X81" s="186"/>
      <c r="Y81" s="188"/>
      <c r="Z81" s="189"/>
      <c r="AA81" s="191"/>
      <c r="AB81" s="191"/>
      <c r="AC81" s="191"/>
      <c r="AD81" s="173"/>
      <c r="AE81" s="12"/>
      <c r="AF81" s="171"/>
      <c r="AG81" s="171" t="s">
        <v>115</v>
      </c>
      <c r="AH81" s="135" t="s">
        <v>211</v>
      </c>
      <c r="AI81" s="179"/>
      <c r="AJ81" s="179"/>
      <c r="AK81" s="179"/>
      <c r="AL81" s="180"/>
      <c r="AM81" s="175">
        <v>29</v>
      </c>
      <c r="AN81" s="175">
        <v>340</v>
      </c>
      <c r="AO81" s="177">
        <v>25</v>
      </c>
      <c r="AQ81" s="192">
        <f>IF(G81="x", 1,0)</f>
        <v>0</v>
      </c>
      <c r="AR81" s="192">
        <f>IF(H81="x", 1,0)</f>
        <v>0</v>
      </c>
      <c r="AU81" s="395">
        <f>IF(A81="","",2)</f>
        <v>2</v>
      </c>
    </row>
    <row r="82" spans="1:47" ht="18" customHeight="1" thickBot="1" x14ac:dyDescent="0.25">
      <c r="A82" s="142"/>
      <c r="B82" s="138" t="s">
        <v>267</v>
      </c>
      <c r="C82" s="139"/>
      <c r="D82" s="139"/>
      <c r="E82" s="139"/>
      <c r="F82" s="140"/>
      <c r="G82" s="159"/>
      <c r="H82" s="161"/>
      <c r="I82" s="161"/>
      <c r="J82" s="154"/>
      <c r="K82" s="168"/>
      <c r="L82" s="170"/>
      <c r="M82" s="154"/>
      <c r="N82" s="168"/>
      <c r="O82" s="154"/>
      <c r="P82" s="166"/>
      <c r="Q82" s="154"/>
      <c r="R82" s="166"/>
      <c r="S82" s="164"/>
      <c r="T82" s="185"/>
      <c r="U82" s="187"/>
      <c r="V82" s="164"/>
      <c r="W82" s="185"/>
      <c r="X82" s="187"/>
      <c r="Y82" s="164"/>
      <c r="Z82" s="190"/>
      <c r="AA82" s="190"/>
      <c r="AB82" s="190"/>
      <c r="AC82" s="190"/>
      <c r="AD82" s="174"/>
      <c r="AE82" s="66"/>
      <c r="AF82" s="172"/>
      <c r="AG82" s="172"/>
      <c r="AH82" s="181"/>
      <c r="AI82" s="182"/>
      <c r="AJ82" s="182"/>
      <c r="AK82" s="182"/>
      <c r="AL82" s="183"/>
      <c r="AM82" s="176"/>
      <c r="AN82" s="176"/>
      <c r="AO82" s="178"/>
      <c r="AQ82" s="192"/>
      <c r="AR82" s="192"/>
      <c r="AU82" s="395"/>
    </row>
    <row r="83" spans="1:47" ht="18" customHeight="1" x14ac:dyDescent="0.2">
      <c r="A83" s="141">
        <v>42741</v>
      </c>
      <c r="B83" s="135" t="s">
        <v>269</v>
      </c>
      <c r="C83" s="136"/>
      <c r="D83" s="136"/>
      <c r="E83" s="136"/>
      <c r="F83" s="137"/>
      <c r="G83" s="158"/>
      <c r="H83" s="160"/>
      <c r="I83" s="162"/>
      <c r="J83" s="153"/>
      <c r="K83" s="167"/>
      <c r="L83" s="169"/>
      <c r="M83" s="153"/>
      <c r="N83" s="167"/>
      <c r="O83" s="153"/>
      <c r="P83" s="165"/>
      <c r="Q83" s="153"/>
      <c r="R83" s="165"/>
      <c r="S83" s="163"/>
      <c r="T83" s="184"/>
      <c r="U83" s="186"/>
      <c r="V83" s="163"/>
      <c r="W83" s="184"/>
      <c r="X83" s="186"/>
      <c r="Y83" s="188"/>
      <c r="Z83" s="189"/>
      <c r="AA83" s="191"/>
      <c r="AB83" s="191"/>
      <c r="AC83" s="191"/>
      <c r="AD83" s="173"/>
      <c r="AE83" s="12"/>
      <c r="AF83" s="171"/>
      <c r="AG83" s="171" t="s">
        <v>115</v>
      </c>
      <c r="AH83" s="135" t="s">
        <v>268</v>
      </c>
      <c r="AI83" s="179"/>
      <c r="AJ83" s="179"/>
      <c r="AK83" s="179"/>
      <c r="AL83" s="180"/>
      <c r="AM83" s="175"/>
      <c r="AN83" s="175"/>
      <c r="AO83" s="177"/>
      <c r="AQ83" s="192">
        <f>IF(G83="x", 1,0)</f>
        <v>0</v>
      </c>
      <c r="AR83" s="192">
        <f>IF(H83="x", 1,0)</f>
        <v>0</v>
      </c>
      <c r="AU83" s="395">
        <f>IF(A83="","",2)</f>
        <v>2</v>
      </c>
    </row>
    <row r="84" spans="1:47" ht="18" customHeight="1" thickBot="1" x14ac:dyDescent="0.25">
      <c r="A84" s="142"/>
      <c r="B84" s="138" t="s">
        <v>270</v>
      </c>
      <c r="C84" s="139"/>
      <c r="D84" s="139"/>
      <c r="E84" s="139"/>
      <c r="F84" s="140"/>
      <c r="G84" s="159"/>
      <c r="H84" s="161"/>
      <c r="I84" s="161"/>
      <c r="J84" s="154"/>
      <c r="K84" s="168"/>
      <c r="L84" s="170"/>
      <c r="M84" s="154"/>
      <c r="N84" s="168"/>
      <c r="O84" s="154"/>
      <c r="P84" s="166"/>
      <c r="Q84" s="154"/>
      <c r="R84" s="166"/>
      <c r="S84" s="164"/>
      <c r="T84" s="185"/>
      <c r="U84" s="187"/>
      <c r="V84" s="164"/>
      <c r="W84" s="185"/>
      <c r="X84" s="187"/>
      <c r="Y84" s="164"/>
      <c r="Z84" s="190"/>
      <c r="AA84" s="190"/>
      <c r="AB84" s="190"/>
      <c r="AC84" s="190"/>
      <c r="AD84" s="174"/>
      <c r="AE84" s="66"/>
      <c r="AF84" s="172"/>
      <c r="AG84" s="172"/>
      <c r="AH84" s="181"/>
      <c r="AI84" s="182"/>
      <c r="AJ84" s="182"/>
      <c r="AK84" s="182"/>
      <c r="AL84" s="183"/>
      <c r="AM84" s="176"/>
      <c r="AN84" s="176"/>
      <c r="AO84" s="178"/>
      <c r="AQ84" s="192"/>
      <c r="AR84" s="192"/>
      <c r="AU84" s="395"/>
    </row>
    <row r="85" spans="1:47" ht="18" customHeight="1" x14ac:dyDescent="0.2">
      <c r="A85" s="141"/>
      <c r="B85" s="135"/>
      <c r="C85" s="136"/>
      <c r="D85" s="136"/>
      <c r="E85" s="136"/>
      <c r="F85" s="137"/>
      <c r="G85" s="158"/>
      <c r="H85" s="160"/>
      <c r="I85" s="162"/>
      <c r="J85" s="153"/>
      <c r="K85" s="167"/>
      <c r="L85" s="169"/>
      <c r="M85" s="153"/>
      <c r="N85" s="167"/>
      <c r="O85" s="153"/>
      <c r="P85" s="165"/>
      <c r="Q85" s="153"/>
      <c r="R85" s="165"/>
      <c r="S85" s="163"/>
      <c r="T85" s="184"/>
      <c r="U85" s="186"/>
      <c r="V85" s="163"/>
      <c r="W85" s="184"/>
      <c r="X85" s="186"/>
      <c r="Y85" s="188"/>
      <c r="Z85" s="189"/>
      <c r="AA85" s="191"/>
      <c r="AB85" s="191"/>
      <c r="AC85" s="191"/>
      <c r="AD85" s="173"/>
      <c r="AE85" s="12"/>
      <c r="AF85" s="171"/>
      <c r="AG85" s="171"/>
      <c r="AH85" s="135"/>
      <c r="AI85" s="179"/>
      <c r="AJ85" s="179"/>
      <c r="AK85" s="179"/>
      <c r="AL85" s="180"/>
      <c r="AM85" s="175"/>
      <c r="AN85" s="175"/>
      <c r="AO85" s="177"/>
      <c r="AQ85" s="192">
        <f>IF(G85="x", 1,0)</f>
        <v>0</v>
      </c>
      <c r="AR85" s="192">
        <f>IF(H85="x", 1,0)</f>
        <v>0</v>
      </c>
      <c r="AU85" s="395" t="str">
        <f>IF(A85="","",2)</f>
        <v/>
      </c>
    </row>
    <row r="86" spans="1:47" ht="18" customHeight="1" thickBot="1" x14ac:dyDescent="0.25">
      <c r="A86" s="142"/>
      <c r="B86" s="138"/>
      <c r="C86" s="139"/>
      <c r="D86" s="139"/>
      <c r="E86" s="139"/>
      <c r="F86" s="140"/>
      <c r="G86" s="159"/>
      <c r="H86" s="161"/>
      <c r="I86" s="161"/>
      <c r="J86" s="154"/>
      <c r="K86" s="168"/>
      <c r="L86" s="170"/>
      <c r="M86" s="154"/>
      <c r="N86" s="168"/>
      <c r="O86" s="154"/>
      <c r="P86" s="166"/>
      <c r="Q86" s="154"/>
      <c r="R86" s="166"/>
      <c r="S86" s="164"/>
      <c r="T86" s="185"/>
      <c r="U86" s="187"/>
      <c r="V86" s="164"/>
      <c r="W86" s="185"/>
      <c r="X86" s="187"/>
      <c r="Y86" s="164"/>
      <c r="Z86" s="190"/>
      <c r="AA86" s="190"/>
      <c r="AB86" s="190"/>
      <c r="AC86" s="190"/>
      <c r="AD86" s="174"/>
      <c r="AE86" s="66"/>
      <c r="AF86" s="172"/>
      <c r="AG86" s="172"/>
      <c r="AH86" s="181"/>
      <c r="AI86" s="182"/>
      <c r="AJ86" s="182"/>
      <c r="AK86" s="182"/>
      <c r="AL86" s="183"/>
      <c r="AM86" s="176"/>
      <c r="AN86" s="176"/>
      <c r="AO86" s="178"/>
      <c r="AQ86" s="192"/>
      <c r="AR86" s="192"/>
      <c r="AU86" s="395"/>
    </row>
    <row r="87" spans="1:47" ht="18" customHeight="1" x14ac:dyDescent="0.2">
      <c r="A87" s="141"/>
      <c r="B87" s="135"/>
      <c r="C87" s="136"/>
      <c r="D87" s="136"/>
      <c r="E87" s="136"/>
      <c r="F87" s="137"/>
      <c r="G87" s="158"/>
      <c r="H87" s="160"/>
      <c r="I87" s="162"/>
      <c r="J87" s="153"/>
      <c r="K87" s="167"/>
      <c r="L87" s="169"/>
      <c r="M87" s="153"/>
      <c r="N87" s="167"/>
      <c r="O87" s="153"/>
      <c r="P87" s="165"/>
      <c r="Q87" s="153"/>
      <c r="R87" s="165"/>
      <c r="S87" s="163"/>
      <c r="T87" s="184"/>
      <c r="U87" s="186"/>
      <c r="V87" s="163"/>
      <c r="W87" s="184"/>
      <c r="X87" s="186"/>
      <c r="Y87" s="188"/>
      <c r="Z87" s="189"/>
      <c r="AA87" s="191"/>
      <c r="AB87" s="191"/>
      <c r="AC87" s="191"/>
      <c r="AD87" s="173"/>
      <c r="AE87" s="12"/>
      <c r="AF87" s="171"/>
      <c r="AG87" s="171"/>
      <c r="AH87" s="135"/>
      <c r="AI87" s="179"/>
      <c r="AJ87" s="179"/>
      <c r="AK87" s="179"/>
      <c r="AL87" s="180"/>
      <c r="AM87" s="175"/>
      <c r="AN87" s="175"/>
      <c r="AO87" s="177"/>
      <c r="AQ87" s="192">
        <f>IF(G87="x", 1,0)</f>
        <v>0</v>
      </c>
      <c r="AR87" s="192">
        <f>IF(H87="x", 1,0)</f>
        <v>0</v>
      </c>
      <c r="AU87" s="395" t="str">
        <f>IF(A87="","",2)</f>
        <v/>
      </c>
    </row>
    <row r="88" spans="1:47" ht="18" customHeight="1" thickBot="1" x14ac:dyDescent="0.25">
      <c r="A88" s="142"/>
      <c r="B88" s="138"/>
      <c r="C88" s="139"/>
      <c r="D88" s="139"/>
      <c r="E88" s="139"/>
      <c r="F88" s="140"/>
      <c r="G88" s="159"/>
      <c r="H88" s="161"/>
      <c r="I88" s="161"/>
      <c r="J88" s="154"/>
      <c r="K88" s="168"/>
      <c r="L88" s="170"/>
      <c r="M88" s="154"/>
      <c r="N88" s="168"/>
      <c r="O88" s="154"/>
      <c r="P88" s="166"/>
      <c r="Q88" s="154"/>
      <c r="R88" s="166"/>
      <c r="S88" s="164"/>
      <c r="T88" s="185"/>
      <c r="U88" s="187"/>
      <c r="V88" s="164"/>
      <c r="W88" s="185"/>
      <c r="X88" s="187"/>
      <c r="Y88" s="164"/>
      <c r="Z88" s="190"/>
      <c r="AA88" s="190"/>
      <c r="AB88" s="190"/>
      <c r="AC88" s="190"/>
      <c r="AD88" s="174"/>
      <c r="AE88" s="66"/>
      <c r="AF88" s="172"/>
      <c r="AG88" s="172"/>
      <c r="AH88" s="181"/>
      <c r="AI88" s="182"/>
      <c r="AJ88" s="182"/>
      <c r="AK88" s="182"/>
      <c r="AL88" s="183"/>
      <c r="AM88" s="176"/>
      <c r="AN88" s="176"/>
      <c r="AO88" s="178"/>
      <c r="AQ88" s="192"/>
      <c r="AR88" s="192"/>
      <c r="AU88" s="395"/>
    </row>
    <row r="89" spans="1:47" ht="18" customHeight="1" x14ac:dyDescent="0.2">
      <c r="A89" s="141"/>
      <c r="B89" s="135"/>
      <c r="C89" s="136"/>
      <c r="D89" s="136"/>
      <c r="E89" s="136"/>
      <c r="F89" s="137"/>
      <c r="G89" s="158"/>
      <c r="H89" s="160"/>
      <c r="I89" s="162"/>
      <c r="J89" s="153"/>
      <c r="K89" s="167"/>
      <c r="L89" s="169"/>
      <c r="M89" s="153"/>
      <c r="N89" s="167"/>
      <c r="O89" s="153"/>
      <c r="P89" s="165"/>
      <c r="Q89" s="153"/>
      <c r="R89" s="165"/>
      <c r="S89" s="163"/>
      <c r="T89" s="184"/>
      <c r="U89" s="186"/>
      <c r="V89" s="163"/>
      <c r="W89" s="184"/>
      <c r="X89" s="186"/>
      <c r="Y89" s="188"/>
      <c r="Z89" s="189"/>
      <c r="AA89" s="191"/>
      <c r="AB89" s="191"/>
      <c r="AC89" s="191"/>
      <c r="AD89" s="173"/>
      <c r="AE89" s="12"/>
      <c r="AF89" s="171"/>
      <c r="AG89" s="171"/>
      <c r="AH89" s="135"/>
      <c r="AI89" s="179"/>
      <c r="AJ89" s="179"/>
      <c r="AK89" s="179"/>
      <c r="AL89" s="180"/>
      <c r="AM89" s="175"/>
      <c r="AN89" s="175"/>
      <c r="AO89" s="177"/>
      <c r="AQ89" s="192">
        <f>IF(G89="x", 1,0)</f>
        <v>0</v>
      </c>
      <c r="AR89" s="192">
        <f>IF(H89="x", 1,0)</f>
        <v>0</v>
      </c>
      <c r="AU89" s="395" t="str">
        <f>IF(A89="","",2)</f>
        <v/>
      </c>
    </row>
    <row r="90" spans="1:47" ht="18" customHeight="1" thickBot="1" x14ac:dyDescent="0.25">
      <c r="A90" s="142"/>
      <c r="B90" s="138"/>
      <c r="C90" s="139"/>
      <c r="D90" s="139"/>
      <c r="E90" s="139"/>
      <c r="F90" s="140"/>
      <c r="G90" s="159"/>
      <c r="H90" s="161"/>
      <c r="I90" s="161"/>
      <c r="J90" s="154"/>
      <c r="K90" s="168"/>
      <c r="L90" s="170"/>
      <c r="M90" s="154"/>
      <c r="N90" s="168"/>
      <c r="O90" s="154"/>
      <c r="P90" s="166"/>
      <c r="Q90" s="154"/>
      <c r="R90" s="166"/>
      <c r="S90" s="164"/>
      <c r="T90" s="185"/>
      <c r="U90" s="187"/>
      <c r="V90" s="164"/>
      <c r="W90" s="185"/>
      <c r="X90" s="187"/>
      <c r="Y90" s="164"/>
      <c r="Z90" s="190"/>
      <c r="AA90" s="190"/>
      <c r="AB90" s="190"/>
      <c r="AC90" s="190"/>
      <c r="AD90" s="174"/>
      <c r="AE90" s="66"/>
      <c r="AF90" s="172"/>
      <c r="AG90" s="172"/>
      <c r="AH90" s="181"/>
      <c r="AI90" s="182"/>
      <c r="AJ90" s="182"/>
      <c r="AK90" s="182"/>
      <c r="AL90" s="183"/>
      <c r="AM90" s="176"/>
      <c r="AN90" s="176"/>
      <c r="AO90" s="178"/>
      <c r="AQ90" s="192"/>
      <c r="AR90" s="192"/>
      <c r="AU90" s="395"/>
    </row>
    <row r="91" spans="1:47" ht="18" customHeight="1" x14ac:dyDescent="0.2">
      <c r="A91" s="141"/>
      <c r="B91" s="135"/>
      <c r="C91" s="136"/>
      <c r="D91" s="136"/>
      <c r="E91" s="136"/>
      <c r="F91" s="137"/>
      <c r="G91" s="158"/>
      <c r="H91" s="160"/>
      <c r="I91" s="162"/>
      <c r="J91" s="153"/>
      <c r="K91" s="167"/>
      <c r="L91" s="169"/>
      <c r="M91" s="153"/>
      <c r="N91" s="167"/>
      <c r="O91" s="153"/>
      <c r="P91" s="165"/>
      <c r="Q91" s="153"/>
      <c r="R91" s="165"/>
      <c r="S91" s="163"/>
      <c r="T91" s="184"/>
      <c r="U91" s="186"/>
      <c r="V91" s="163"/>
      <c r="W91" s="184"/>
      <c r="X91" s="186"/>
      <c r="Y91" s="188"/>
      <c r="Z91" s="189"/>
      <c r="AA91" s="191"/>
      <c r="AB91" s="191"/>
      <c r="AC91" s="191"/>
      <c r="AD91" s="173"/>
      <c r="AE91" s="12"/>
      <c r="AF91" s="171"/>
      <c r="AG91" s="171"/>
      <c r="AH91" s="135"/>
      <c r="AI91" s="179"/>
      <c r="AJ91" s="179"/>
      <c r="AK91" s="179"/>
      <c r="AL91" s="180"/>
      <c r="AM91" s="175"/>
      <c r="AN91" s="175"/>
      <c r="AO91" s="177"/>
      <c r="AQ91" s="192">
        <f>IF(G91="x", 1,0)</f>
        <v>0</v>
      </c>
      <c r="AR91" s="192">
        <f>IF(H91="x", 1,0)</f>
        <v>0</v>
      </c>
      <c r="AU91" s="395" t="str">
        <f>IF(A91="","",3)</f>
        <v/>
      </c>
    </row>
    <row r="92" spans="1:47" ht="18" customHeight="1" thickBot="1" x14ac:dyDescent="0.25">
      <c r="A92" s="142"/>
      <c r="B92" s="138"/>
      <c r="C92" s="139"/>
      <c r="D92" s="139"/>
      <c r="E92" s="139"/>
      <c r="F92" s="140"/>
      <c r="G92" s="159"/>
      <c r="H92" s="161"/>
      <c r="I92" s="161"/>
      <c r="J92" s="154"/>
      <c r="K92" s="168"/>
      <c r="L92" s="170"/>
      <c r="M92" s="154"/>
      <c r="N92" s="168"/>
      <c r="O92" s="154"/>
      <c r="P92" s="166"/>
      <c r="Q92" s="154"/>
      <c r="R92" s="166"/>
      <c r="S92" s="164"/>
      <c r="T92" s="185"/>
      <c r="U92" s="187"/>
      <c r="V92" s="164"/>
      <c r="W92" s="185"/>
      <c r="X92" s="187"/>
      <c r="Y92" s="164"/>
      <c r="Z92" s="190"/>
      <c r="AA92" s="190"/>
      <c r="AB92" s="190"/>
      <c r="AC92" s="190"/>
      <c r="AD92" s="174"/>
      <c r="AE92" s="66"/>
      <c r="AF92" s="172"/>
      <c r="AG92" s="172"/>
      <c r="AH92" s="181"/>
      <c r="AI92" s="182"/>
      <c r="AJ92" s="182"/>
      <c r="AK92" s="182"/>
      <c r="AL92" s="183"/>
      <c r="AM92" s="176"/>
      <c r="AN92" s="176"/>
      <c r="AO92" s="178"/>
      <c r="AQ92" s="192"/>
      <c r="AR92" s="192"/>
      <c r="AU92" s="395"/>
    </row>
    <row r="93" spans="1:47" ht="18" customHeight="1" x14ac:dyDescent="0.2">
      <c r="A93" s="141"/>
      <c r="B93" s="135"/>
      <c r="C93" s="136"/>
      <c r="D93" s="136"/>
      <c r="E93" s="136"/>
      <c r="F93" s="137"/>
      <c r="G93" s="158"/>
      <c r="H93" s="160"/>
      <c r="I93" s="162"/>
      <c r="J93" s="153"/>
      <c r="K93" s="167"/>
      <c r="L93" s="169"/>
      <c r="M93" s="153"/>
      <c r="N93" s="167"/>
      <c r="O93" s="153"/>
      <c r="P93" s="165"/>
      <c r="Q93" s="153"/>
      <c r="R93" s="165"/>
      <c r="S93" s="163"/>
      <c r="T93" s="184"/>
      <c r="U93" s="186"/>
      <c r="V93" s="163"/>
      <c r="W93" s="184"/>
      <c r="X93" s="186"/>
      <c r="Y93" s="188"/>
      <c r="Z93" s="189"/>
      <c r="AA93" s="191"/>
      <c r="AB93" s="191"/>
      <c r="AC93" s="191"/>
      <c r="AD93" s="173"/>
      <c r="AE93" s="12"/>
      <c r="AF93" s="171"/>
      <c r="AG93" s="171"/>
      <c r="AH93" s="135"/>
      <c r="AI93" s="179"/>
      <c r="AJ93" s="179"/>
      <c r="AK93" s="179"/>
      <c r="AL93" s="180"/>
      <c r="AM93" s="175"/>
      <c r="AN93" s="175"/>
      <c r="AO93" s="177"/>
      <c r="AQ93" s="192">
        <f>IF(G93="x", 1,0)</f>
        <v>0</v>
      </c>
      <c r="AR93" s="192">
        <f>IF(H93="x", 1,0)</f>
        <v>0</v>
      </c>
      <c r="AU93" s="395" t="str">
        <f>IF(A93="","",3)</f>
        <v/>
      </c>
    </row>
    <row r="94" spans="1:47" ht="18" customHeight="1" thickBot="1" x14ac:dyDescent="0.25">
      <c r="A94" s="142"/>
      <c r="B94" s="138"/>
      <c r="C94" s="139"/>
      <c r="D94" s="139"/>
      <c r="E94" s="139"/>
      <c r="F94" s="140"/>
      <c r="G94" s="159"/>
      <c r="H94" s="161"/>
      <c r="I94" s="161"/>
      <c r="J94" s="154"/>
      <c r="K94" s="168"/>
      <c r="L94" s="170"/>
      <c r="M94" s="154"/>
      <c r="N94" s="168"/>
      <c r="O94" s="154"/>
      <c r="P94" s="166"/>
      <c r="Q94" s="154"/>
      <c r="R94" s="166"/>
      <c r="S94" s="164"/>
      <c r="T94" s="185"/>
      <c r="U94" s="187"/>
      <c r="V94" s="164"/>
      <c r="W94" s="185"/>
      <c r="X94" s="187"/>
      <c r="Y94" s="164"/>
      <c r="Z94" s="190"/>
      <c r="AA94" s="190"/>
      <c r="AB94" s="190"/>
      <c r="AC94" s="190"/>
      <c r="AD94" s="174"/>
      <c r="AE94" s="66"/>
      <c r="AF94" s="172"/>
      <c r="AG94" s="172"/>
      <c r="AH94" s="181"/>
      <c r="AI94" s="182"/>
      <c r="AJ94" s="182"/>
      <c r="AK94" s="182"/>
      <c r="AL94" s="183"/>
      <c r="AM94" s="176"/>
      <c r="AN94" s="176"/>
      <c r="AO94" s="178"/>
      <c r="AQ94" s="192"/>
      <c r="AR94" s="192"/>
      <c r="AU94" s="395"/>
    </row>
    <row r="95" spans="1:47" ht="18" customHeight="1" x14ac:dyDescent="0.2">
      <c r="A95" s="141"/>
      <c r="B95" s="135"/>
      <c r="C95" s="136"/>
      <c r="D95" s="136"/>
      <c r="E95" s="136"/>
      <c r="F95" s="137"/>
      <c r="G95" s="158"/>
      <c r="H95" s="160"/>
      <c r="I95" s="162"/>
      <c r="J95" s="153"/>
      <c r="K95" s="167"/>
      <c r="L95" s="169"/>
      <c r="M95" s="153"/>
      <c r="N95" s="167"/>
      <c r="O95" s="153"/>
      <c r="P95" s="165"/>
      <c r="Q95" s="153"/>
      <c r="R95" s="165"/>
      <c r="S95" s="163"/>
      <c r="T95" s="184"/>
      <c r="U95" s="186"/>
      <c r="V95" s="163"/>
      <c r="W95" s="184"/>
      <c r="X95" s="186"/>
      <c r="Y95" s="188"/>
      <c r="Z95" s="189"/>
      <c r="AA95" s="191"/>
      <c r="AB95" s="191"/>
      <c r="AC95" s="191"/>
      <c r="AD95" s="173"/>
      <c r="AE95" s="12"/>
      <c r="AF95" s="171"/>
      <c r="AG95" s="171"/>
      <c r="AH95" s="135"/>
      <c r="AI95" s="179"/>
      <c r="AJ95" s="179"/>
      <c r="AK95" s="179"/>
      <c r="AL95" s="180"/>
      <c r="AM95" s="175"/>
      <c r="AN95" s="175"/>
      <c r="AO95" s="177"/>
      <c r="AQ95" s="192">
        <f>IF(G95="x", 1,0)</f>
        <v>0</v>
      </c>
      <c r="AR95" s="192">
        <f>IF(H95="x", 1,0)</f>
        <v>0</v>
      </c>
      <c r="AU95" s="395" t="str">
        <f>IF(A95="","",3)</f>
        <v/>
      </c>
    </row>
    <row r="96" spans="1:47" ht="18" customHeight="1" thickBot="1" x14ac:dyDescent="0.25">
      <c r="A96" s="142"/>
      <c r="B96" s="138"/>
      <c r="C96" s="139"/>
      <c r="D96" s="139"/>
      <c r="E96" s="139"/>
      <c r="F96" s="140"/>
      <c r="G96" s="159"/>
      <c r="H96" s="161"/>
      <c r="I96" s="161"/>
      <c r="J96" s="154"/>
      <c r="K96" s="168"/>
      <c r="L96" s="170"/>
      <c r="M96" s="154"/>
      <c r="N96" s="168"/>
      <c r="O96" s="154"/>
      <c r="P96" s="166"/>
      <c r="Q96" s="154"/>
      <c r="R96" s="166"/>
      <c r="S96" s="164"/>
      <c r="T96" s="185"/>
      <c r="U96" s="187"/>
      <c r="V96" s="164"/>
      <c r="W96" s="185"/>
      <c r="X96" s="187"/>
      <c r="Y96" s="164"/>
      <c r="Z96" s="190"/>
      <c r="AA96" s="190"/>
      <c r="AB96" s="190"/>
      <c r="AC96" s="190"/>
      <c r="AD96" s="174"/>
      <c r="AE96" s="66"/>
      <c r="AF96" s="172"/>
      <c r="AG96" s="172"/>
      <c r="AH96" s="181"/>
      <c r="AI96" s="182"/>
      <c r="AJ96" s="182"/>
      <c r="AK96" s="182"/>
      <c r="AL96" s="183"/>
      <c r="AM96" s="176"/>
      <c r="AN96" s="176"/>
      <c r="AO96" s="178"/>
      <c r="AQ96" s="192"/>
      <c r="AR96" s="192"/>
      <c r="AU96" s="395"/>
    </row>
    <row r="97" spans="1:47" ht="18" customHeight="1" x14ac:dyDescent="0.2">
      <c r="A97" s="141"/>
      <c r="B97" s="135"/>
      <c r="C97" s="136"/>
      <c r="D97" s="136"/>
      <c r="E97" s="136"/>
      <c r="F97" s="137"/>
      <c r="G97" s="158"/>
      <c r="H97" s="160"/>
      <c r="I97" s="162"/>
      <c r="J97" s="153"/>
      <c r="K97" s="167"/>
      <c r="L97" s="169"/>
      <c r="M97" s="153"/>
      <c r="N97" s="167"/>
      <c r="O97" s="153"/>
      <c r="P97" s="165"/>
      <c r="Q97" s="153"/>
      <c r="R97" s="165"/>
      <c r="S97" s="163"/>
      <c r="T97" s="184"/>
      <c r="U97" s="186"/>
      <c r="V97" s="163"/>
      <c r="W97" s="184"/>
      <c r="X97" s="186"/>
      <c r="Y97" s="188"/>
      <c r="Z97" s="189"/>
      <c r="AA97" s="191"/>
      <c r="AB97" s="191"/>
      <c r="AC97" s="191"/>
      <c r="AD97" s="173"/>
      <c r="AE97" s="12"/>
      <c r="AF97" s="171"/>
      <c r="AG97" s="171"/>
      <c r="AH97" s="135"/>
      <c r="AI97" s="179"/>
      <c r="AJ97" s="179"/>
      <c r="AK97" s="179"/>
      <c r="AL97" s="180"/>
      <c r="AM97" s="175"/>
      <c r="AN97" s="175"/>
      <c r="AO97" s="177"/>
      <c r="AQ97" s="192">
        <f>IF(G97="x", 1,0)</f>
        <v>0</v>
      </c>
      <c r="AR97" s="192">
        <f>IF(H97="x", 1,0)</f>
        <v>0</v>
      </c>
      <c r="AU97" s="395" t="str">
        <f>IF(A97="","",3)</f>
        <v/>
      </c>
    </row>
    <row r="98" spans="1:47" ht="18" customHeight="1" thickBot="1" x14ac:dyDescent="0.25">
      <c r="A98" s="142"/>
      <c r="B98" s="138"/>
      <c r="C98" s="139"/>
      <c r="D98" s="139"/>
      <c r="E98" s="139"/>
      <c r="F98" s="140"/>
      <c r="G98" s="159"/>
      <c r="H98" s="161"/>
      <c r="I98" s="161"/>
      <c r="J98" s="154"/>
      <c r="K98" s="168"/>
      <c r="L98" s="170"/>
      <c r="M98" s="154"/>
      <c r="N98" s="168"/>
      <c r="O98" s="154"/>
      <c r="P98" s="166"/>
      <c r="Q98" s="154"/>
      <c r="R98" s="166"/>
      <c r="S98" s="164"/>
      <c r="T98" s="185"/>
      <c r="U98" s="187"/>
      <c r="V98" s="164"/>
      <c r="W98" s="185"/>
      <c r="X98" s="187"/>
      <c r="Y98" s="164"/>
      <c r="Z98" s="190"/>
      <c r="AA98" s="190"/>
      <c r="AB98" s="190"/>
      <c r="AC98" s="190"/>
      <c r="AD98" s="174"/>
      <c r="AE98" s="66"/>
      <c r="AF98" s="172"/>
      <c r="AG98" s="172"/>
      <c r="AH98" s="181"/>
      <c r="AI98" s="182"/>
      <c r="AJ98" s="182"/>
      <c r="AK98" s="182"/>
      <c r="AL98" s="183"/>
      <c r="AM98" s="176"/>
      <c r="AN98" s="176"/>
      <c r="AO98" s="178"/>
      <c r="AQ98" s="192"/>
      <c r="AR98" s="192"/>
      <c r="AU98" s="395"/>
    </row>
    <row r="99" spans="1:47" ht="18" customHeight="1" x14ac:dyDescent="0.2">
      <c r="A99" s="141"/>
      <c r="B99" s="135"/>
      <c r="C99" s="136"/>
      <c r="D99" s="136"/>
      <c r="E99" s="136"/>
      <c r="F99" s="137"/>
      <c r="G99" s="158"/>
      <c r="H99" s="160"/>
      <c r="I99" s="162"/>
      <c r="J99" s="153"/>
      <c r="K99" s="167"/>
      <c r="L99" s="169"/>
      <c r="M99" s="153"/>
      <c r="N99" s="167"/>
      <c r="O99" s="153"/>
      <c r="P99" s="165"/>
      <c r="Q99" s="153"/>
      <c r="R99" s="165"/>
      <c r="S99" s="163"/>
      <c r="T99" s="184"/>
      <c r="U99" s="186"/>
      <c r="V99" s="163"/>
      <c r="W99" s="184"/>
      <c r="X99" s="186"/>
      <c r="Y99" s="188"/>
      <c r="Z99" s="189"/>
      <c r="AA99" s="191"/>
      <c r="AB99" s="191"/>
      <c r="AC99" s="191"/>
      <c r="AD99" s="173"/>
      <c r="AE99" s="12"/>
      <c r="AF99" s="171"/>
      <c r="AG99" s="171"/>
      <c r="AH99" s="135"/>
      <c r="AI99" s="179"/>
      <c r="AJ99" s="179"/>
      <c r="AK99" s="179"/>
      <c r="AL99" s="180"/>
      <c r="AM99" s="175"/>
      <c r="AN99" s="175"/>
      <c r="AO99" s="177"/>
      <c r="AQ99" s="192">
        <f>IF(G99="x", 1,0)</f>
        <v>0</v>
      </c>
      <c r="AR99" s="192">
        <f>IF(H99="x", 1,0)</f>
        <v>0</v>
      </c>
      <c r="AU99" s="395" t="str">
        <f>IF(A99="","",3)</f>
        <v/>
      </c>
    </row>
    <row r="100" spans="1:47" ht="18" customHeight="1" thickBot="1" x14ac:dyDescent="0.25">
      <c r="A100" s="142"/>
      <c r="B100" s="138"/>
      <c r="C100" s="139"/>
      <c r="D100" s="139"/>
      <c r="E100" s="139"/>
      <c r="F100" s="140"/>
      <c r="G100" s="159"/>
      <c r="H100" s="161"/>
      <c r="I100" s="161"/>
      <c r="J100" s="154"/>
      <c r="K100" s="168"/>
      <c r="L100" s="170"/>
      <c r="M100" s="154"/>
      <c r="N100" s="168"/>
      <c r="O100" s="154"/>
      <c r="P100" s="166"/>
      <c r="Q100" s="154"/>
      <c r="R100" s="166"/>
      <c r="S100" s="164"/>
      <c r="T100" s="185"/>
      <c r="U100" s="187"/>
      <c r="V100" s="164"/>
      <c r="W100" s="185"/>
      <c r="X100" s="187"/>
      <c r="Y100" s="164"/>
      <c r="Z100" s="190"/>
      <c r="AA100" s="190"/>
      <c r="AB100" s="190"/>
      <c r="AC100" s="190"/>
      <c r="AD100" s="174"/>
      <c r="AE100" s="66"/>
      <c r="AF100" s="172"/>
      <c r="AG100" s="172"/>
      <c r="AH100" s="181"/>
      <c r="AI100" s="182"/>
      <c r="AJ100" s="182"/>
      <c r="AK100" s="182"/>
      <c r="AL100" s="183"/>
      <c r="AM100" s="176"/>
      <c r="AN100" s="176"/>
      <c r="AO100" s="178"/>
      <c r="AQ100" s="192"/>
      <c r="AR100" s="192"/>
      <c r="AU100" s="395"/>
    </row>
    <row r="101" spans="1:47" ht="18" customHeight="1" x14ac:dyDescent="0.2">
      <c r="A101" s="141"/>
      <c r="B101" s="135"/>
      <c r="C101" s="136"/>
      <c r="D101" s="136"/>
      <c r="E101" s="136"/>
      <c r="F101" s="137"/>
      <c r="G101" s="158"/>
      <c r="H101" s="160"/>
      <c r="I101" s="162"/>
      <c r="J101" s="153"/>
      <c r="K101" s="167"/>
      <c r="L101" s="169"/>
      <c r="M101" s="153"/>
      <c r="N101" s="167"/>
      <c r="O101" s="153"/>
      <c r="P101" s="165"/>
      <c r="Q101" s="153"/>
      <c r="R101" s="165"/>
      <c r="S101" s="163"/>
      <c r="T101" s="184"/>
      <c r="U101" s="186"/>
      <c r="V101" s="163"/>
      <c r="W101" s="184"/>
      <c r="X101" s="186"/>
      <c r="Y101" s="188"/>
      <c r="Z101" s="189"/>
      <c r="AA101" s="191"/>
      <c r="AB101" s="191"/>
      <c r="AC101" s="191"/>
      <c r="AD101" s="173"/>
      <c r="AE101" s="12"/>
      <c r="AF101" s="171"/>
      <c r="AG101" s="171"/>
      <c r="AH101" s="135"/>
      <c r="AI101" s="179"/>
      <c r="AJ101" s="179"/>
      <c r="AK101" s="179"/>
      <c r="AL101" s="180"/>
      <c r="AM101" s="175"/>
      <c r="AN101" s="175"/>
      <c r="AO101" s="177"/>
      <c r="AQ101" s="192">
        <f>IF(G101="x", 1,0)</f>
        <v>0</v>
      </c>
      <c r="AR101" s="192">
        <f>IF(H101="x", 1,0)</f>
        <v>0</v>
      </c>
      <c r="AU101" s="395" t="str">
        <f>IF(A101="","",3)</f>
        <v/>
      </c>
    </row>
    <row r="102" spans="1:47" ht="18" customHeight="1" thickBot="1" x14ac:dyDescent="0.25">
      <c r="A102" s="142"/>
      <c r="B102" s="138"/>
      <c r="C102" s="139"/>
      <c r="D102" s="139"/>
      <c r="E102" s="139"/>
      <c r="F102" s="140"/>
      <c r="G102" s="159"/>
      <c r="H102" s="161"/>
      <c r="I102" s="161"/>
      <c r="J102" s="154"/>
      <c r="K102" s="168"/>
      <c r="L102" s="170"/>
      <c r="M102" s="154"/>
      <c r="N102" s="168"/>
      <c r="O102" s="154"/>
      <c r="P102" s="166"/>
      <c r="Q102" s="154"/>
      <c r="R102" s="166"/>
      <c r="S102" s="164"/>
      <c r="T102" s="185"/>
      <c r="U102" s="187"/>
      <c r="V102" s="164"/>
      <c r="W102" s="185"/>
      <c r="X102" s="187"/>
      <c r="Y102" s="164"/>
      <c r="Z102" s="190"/>
      <c r="AA102" s="190"/>
      <c r="AB102" s="190"/>
      <c r="AC102" s="190"/>
      <c r="AD102" s="174"/>
      <c r="AE102" s="66"/>
      <c r="AF102" s="172"/>
      <c r="AG102" s="172"/>
      <c r="AH102" s="181"/>
      <c r="AI102" s="182"/>
      <c r="AJ102" s="182"/>
      <c r="AK102" s="182"/>
      <c r="AL102" s="183"/>
      <c r="AM102" s="176"/>
      <c r="AN102" s="176"/>
      <c r="AO102" s="178"/>
      <c r="AQ102" s="192"/>
      <c r="AR102" s="192"/>
      <c r="AU102" s="395"/>
    </row>
    <row r="103" spans="1:47" ht="18" customHeight="1" x14ac:dyDescent="0.2">
      <c r="A103" s="141"/>
      <c r="B103" s="135"/>
      <c r="C103" s="136"/>
      <c r="D103" s="136"/>
      <c r="E103" s="136"/>
      <c r="F103" s="137"/>
      <c r="G103" s="158"/>
      <c r="H103" s="160"/>
      <c r="I103" s="162"/>
      <c r="J103" s="153"/>
      <c r="K103" s="167"/>
      <c r="L103" s="169"/>
      <c r="M103" s="153"/>
      <c r="N103" s="167"/>
      <c r="O103" s="153"/>
      <c r="P103" s="165"/>
      <c r="Q103" s="153"/>
      <c r="R103" s="165"/>
      <c r="S103" s="163"/>
      <c r="T103" s="184"/>
      <c r="U103" s="186"/>
      <c r="V103" s="163"/>
      <c r="W103" s="184"/>
      <c r="X103" s="186"/>
      <c r="Y103" s="188"/>
      <c r="Z103" s="189"/>
      <c r="AA103" s="191"/>
      <c r="AB103" s="191"/>
      <c r="AC103" s="191"/>
      <c r="AD103" s="173"/>
      <c r="AE103" s="12"/>
      <c r="AF103" s="171"/>
      <c r="AG103" s="171"/>
      <c r="AH103" s="135"/>
      <c r="AI103" s="179"/>
      <c r="AJ103" s="179"/>
      <c r="AK103" s="179"/>
      <c r="AL103" s="180"/>
      <c r="AM103" s="175"/>
      <c r="AN103" s="175"/>
      <c r="AO103" s="177"/>
      <c r="AQ103" s="192">
        <f>IF(G103="x", 1,0)</f>
        <v>0</v>
      </c>
      <c r="AR103" s="192">
        <f>IF(H103="x", 1,0)</f>
        <v>0</v>
      </c>
      <c r="AU103" s="395" t="str">
        <f>IF(A103="","",3)</f>
        <v/>
      </c>
    </row>
    <row r="104" spans="1:47" ht="18" customHeight="1" thickBot="1" x14ac:dyDescent="0.25">
      <c r="A104" s="142"/>
      <c r="B104" s="138"/>
      <c r="C104" s="139"/>
      <c r="D104" s="139"/>
      <c r="E104" s="139"/>
      <c r="F104" s="140"/>
      <c r="G104" s="159"/>
      <c r="H104" s="161"/>
      <c r="I104" s="161"/>
      <c r="J104" s="154"/>
      <c r="K104" s="168"/>
      <c r="L104" s="170"/>
      <c r="M104" s="154"/>
      <c r="N104" s="168"/>
      <c r="O104" s="154"/>
      <c r="P104" s="166"/>
      <c r="Q104" s="154"/>
      <c r="R104" s="166"/>
      <c r="S104" s="164"/>
      <c r="T104" s="185"/>
      <c r="U104" s="187"/>
      <c r="V104" s="164"/>
      <c r="W104" s="185"/>
      <c r="X104" s="187"/>
      <c r="Y104" s="164"/>
      <c r="Z104" s="190"/>
      <c r="AA104" s="190"/>
      <c r="AB104" s="190"/>
      <c r="AC104" s="190"/>
      <c r="AD104" s="174"/>
      <c r="AE104" s="66"/>
      <c r="AF104" s="172"/>
      <c r="AG104" s="172"/>
      <c r="AH104" s="181"/>
      <c r="AI104" s="182"/>
      <c r="AJ104" s="182"/>
      <c r="AK104" s="182"/>
      <c r="AL104" s="183"/>
      <c r="AM104" s="176"/>
      <c r="AN104" s="176"/>
      <c r="AO104" s="178"/>
      <c r="AQ104" s="192"/>
      <c r="AR104" s="192"/>
      <c r="AU104" s="395"/>
    </row>
    <row r="105" spans="1:47" ht="18" customHeight="1" x14ac:dyDescent="0.2">
      <c r="A105" s="141"/>
      <c r="B105" s="135"/>
      <c r="C105" s="136"/>
      <c r="D105" s="136"/>
      <c r="E105" s="136"/>
      <c r="F105" s="137"/>
      <c r="G105" s="158"/>
      <c r="H105" s="160"/>
      <c r="I105" s="162"/>
      <c r="J105" s="153"/>
      <c r="K105" s="167"/>
      <c r="L105" s="169"/>
      <c r="M105" s="153"/>
      <c r="N105" s="167"/>
      <c r="O105" s="153"/>
      <c r="P105" s="165"/>
      <c r="Q105" s="153"/>
      <c r="R105" s="165"/>
      <c r="S105" s="163"/>
      <c r="T105" s="184"/>
      <c r="U105" s="186"/>
      <c r="V105" s="163"/>
      <c r="W105" s="184"/>
      <c r="X105" s="186"/>
      <c r="Y105" s="188"/>
      <c r="Z105" s="189"/>
      <c r="AA105" s="191"/>
      <c r="AB105" s="191"/>
      <c r="AC105" s="191"/>
      <c r="AD105" s="173"/>
      <c r="AE105" s="12"/>
      <c r="AF105" s="171"/>
      <c r="AG105" s="171"/>
      <c r="AH105" s="135"/>
      <c r="AI105" s="179"/>
      <c r="AJ105" s="179"/>
      <c r="AK105" s="179"/>
      <c r="AL105" s="180"/>
      <c r="AM105" s="175"/>
      <c r="AN105" s="175"/>
      <c r="AO105" s="177"/>
      <c r="AQ105" s="192">
        <f>IF(G105="x", 1,0)</f>
        <v>0</v>
      </c>
      <c r="AR105" s="192">
        <f>IF(H105="x", 1,0)</f>
        <v>0</v>
      </c>
      <c r="AU105" s="395" t="str">
        <f>IF(A105="","",3)</f>
        <v/>
      </c>
    </row>
    <row r="106" spans="1:47" ht="18" customHeight="1" thickBot="1" x14ac:dyDescent="0.25">
      <c r="A106" s="142"/>
      <c r="B106" s="138"/>
      <c r="C106" s="139"/>
      <c r="D106" s="139"/>
      <c r="E106" s="139"/>
      <c r="F106" s="140"/>
      <c r="G106" s="159"/>
      <c r="H106" s="161"/>
      <c r="I106" s="161"/>
      <c r="J106" s="154"/>
      <c r="K106" s="168"/>
      <c r="L106" s="170"/>
      <c r="M106" s="154"/>
      <c r="N106" s="168"/>
      <c r="O106" s="154"/>
      <c r="P106" s="166"/>
      <c r="Q106" s="154"/>
      <c r="R106" s="166"/>
      <c r="S106" s="164"/>
      <c r="T106" s="185"/>
      <c r="U106" s="187"/>
      <c r="V106" s="164"/>
      <c r="W106" s="185"/>
      <c r="X106" s="187"/>
      <c r="Y106" s="164"/>
      <c r="Z106" s="190"/>
      <c r="AA106" s="190"/>
      <c r="AB106" s="190"/>
      <c r="AC106" s="190"/>
      <c r="AD106" s="174"/>
      <c r="AE106" s="66"/>
      <c r="AF106" s="172"/>
      <c r="AG106" s="172"/>
      <c r="AH106" s="181"/>
      <c r="AI106" s="182"/>
      <c r="AJ106" s="182"/>
      <c r="AK106" s="182"/>
      <c r="AL106" s="183"/>
      <c r="AM106" s="176"/>
      <c r="AN106" s="176"/>
      <c r="AO106" s="178"/>
      <c r="AQ106" s="192"/>
      <c r="AR106" s="192"/>
      <c r="AU106" s="395"/>
    </row>
    <row r="107" spans="1:47" ht="18" customHeight="1" x14ac:dyDescent="0.2">
      <c r="A107" s="141"/>
      <c r="B107" s="135"/>
      <c r="C107" s="136"/>
      <c r="D107" s="136"/>
      <c r="E107" s="136"/>
      <c r="F107" s="137"/>
      <c r="G107" s="158"/>
      <c r="H107" s="160"/>
      <c r="I107" s="162"/>
      <c r="J107" s="153"/>
      <c r="K107" s="167"/>
      <c r="L107" s="169"/>
      <c r="M107" s="153"/>
      <c r="N107" s="167"/>
      <c r="O107" s="153"/>
      <c r="P107" s="165"/>
      <c r="Q107" s="153"/>
      <c r="R107" s="165"/>
      <c r="S107" s="163"/>
      <c r="T107" s="184"/>
      <c r="U107" s="186"/>
      <c r="V107" s="163"/>
      <c r="W107" s="184"/>
      <c r="X107" s="186"/>
      <c r="Y107" s="188"/>
      <c r="Z107" s="189"/>
      <c r="AA107" s="191"/>
      <c r="AB107" s="191"/>
      <c r="AC107" s="191"/>
      <c r="AD107" s="173"/>
      <c r="AE107" s="12"/>
      <c r="AF107" s="171"/>
      <c r="AG107" s="171"/>
      <c r="AH107" s="135"/>
      <c r="AI107" s="179"/>
      <c r="AJ107" s="179"/>
      <c r="AK107" s="179"/>
      <c r="AL107" s="180"/>
      <c r="AM107" s="175"/>
      <c r="AN107" s="175"/>
      <c r="AO107" s="177"/>
      <c r="AQ107" s="192">
        <f>IF(G107="x", 1,0)</f>
        <v>0</v>
      </c>
      <c r="AR107" s="192">
        <f>IF(H107="x", 1,0)</f>
        <v>0</v>
      </c>
      <c r="AU107" s="395" t="str">
        <f>IF(A107="","",3)</f>
        <v/>
      </c>
    </row>
    <row r="108" spans="1:47" ht="18" customHeight="1" thickBot="1" x14ac:dyDescent="0.25">
      <c r="A108" s="142"/>
      <c r="B108" s="138"/>
      <c r="C108" s="139"/>
      <c r="D108" s="139"/>
      <c r="E108" s="139"/>
      <c r="F108" s="140"/>
      <c r="G108" s="159"/>
      <c r="H108" s="161"/>
      <c r="I108" s="161"/>
      <c r="J108" s="154"/>
      <c r="K108" s="168"/>
      <c r="L108" s="170"/>
      <c r="M108" s="154"/>
      <c r="N108" s="168"/>
      <c r="O108" s="154"/>
      <c r="P108" s="166"/>
      <c r="Q108" s="154"/>
      <c r="R108" s="166"/>
      <c r="S108" s="164"/>
      <c r="T108" s="185"/>
      <c r="U108" s="187"/>
      <c r="V108" s="164"/>
      <c r="W108" s="185"/>
      <c r="X108" s="187"/>
      <c r="Y108" s="164"/>
      <c r="Z108" s="190"/>
      <c r="AA108" s="190"/>
      <c r="AB108" s="190"/>
      <c r="AC108" s="190"/>
      <c r="AD108" s="174"/>
      <c r="AE108" s="66"/>
      <c r="AF108" s="172"/>
      <c r="AG108" s="172"/>
      <c r="AH108" s="181"/>
      <c r="AI108" s="182"/>
      <c r="AJ108" s="182"/>
      <c r="AK108" s="182"/>
      <c r="AL108" s="183"/>
      <c r="AM108" s="176"/>
      <c r="AN108" s="176"/>
      <c r="AO108" s="178"/>
      <c r="AQ108" s="192"/>
      <c r="AR108" s="192"/>
      <c r="AU108" s="395"/>
    </row>
    <row r="109" spans="1:47" ht="18" customHeight="1" x14ac:dyDescent="0.2">
      <c r="A109" s="141"/>
      <c r="B109" s="135"/>
      <c r="C109" s="136"/>
      <c r="D109" s="136"/>
      <c r="E109" s="136"/>
      <c r="F109" s="137"/>
      <c r="G109" s="158"/>
      <c r="H109" s="160"/>
      <c r="I109" s="162"/>
      <c r="J109" s="153"/>
      <c r="K109" s="167"/>
      <c r="L109" s="169"/>
      <c r="M109" s="153"/>
      <c r="N109" s="167"/>
      <c r="O109" s="153"/>
      <c r="P109" s="165"/>
      <c r="Q109" s="153"/>
      <c r="R109" s="165"/>
      <c r="S109" s="163"/>
      <c r="T109" s="184"/>
      <c r="U109" s="186"/>
      <c r="V109" s="163"/>
      <c r="W109" s="184"/>
      <c r="X109" s="186"/>
      <c r="Y109" s="188"/>
      <c r="Z109" s="189"/>
      <c r="AA109" s="191"/>
      <c r="AB109" s="191"/>
      <c r="AC109" s="191"/>
      <c r="AD109" s="173"/>
      <c r="AE109" s="12"/>
      <c r="AF109" s="171"/>
      <c r="AG109" s="171"/>
      <c r="AH109" s="135"/>
      <c r="AI109" s="179"/>
      <c r="AJ109" s="179"/>
      <c r="AK109" s="179"/>
      <c r="AL109" s="180"/>
      <c r="AM109" s="175"/>
      <c r="AN109" s="175"/>
      <c r="AO109" s="177"/>
      <c r="AQ109" s="192">
        <f>IF(G109="x", 1,0)</f>
        <v>0</v>
      </c>
      <c r="AR109" s="192">
        <f>IF(H109="x", 1,0)</f>
        <v>0</v>
      </c>
      <c r="AU109" s="395" t="str">
        <f>IF(A109="","",3)</f>
        <v/>
      </c>
    </row>
    <row r="110" spans="1:47" ht="18" customHeight="1" thickBot="1" x14ac:dyDescent="0.25">
      <c r="A110" s="142"/>
      <c r="B110" s="138"/>
      <c r="C110" s="139"/>
      <c r="D110" s="139"/>
      <c r="E110" s="139"/>
      <c r="F110" s="140"/>
      <c r="G110" s="159"/>
      <c r="H110" s="161"/>
      <c r="I110" s="161"/>
      <c r="J110" s="154"/>
      <c r="K110" s="168"/>
      <c r="L110" s="170"/>
      <c r="M110" s="154"/>
      <c r="N110" s="168"/>
      <c r="O110" s="154"/>
      <c r="P110" s="166"/>
      <c r="Q110" s="154"/>
      <c r="R110" s="166"/>
      <c r="S110" s="164"/>
      <c r="T110" s="185"/>
      <c r="U110" s="187"/>
      <c r="V110" s="164"/>
      <c r="W110" s="185"/>
      <c r="X110" s="187"/>
      <c r="Y110" s="164"/>
      <c r="Z110" s="190"/>
      <c r="AA110" s="190"/>
      <c r="AB110" s="190"/>
      <c r="AC110" s="190"/>
      <c r="AD110" s="174"/>
      <c r="AE110" s="66"/>
      <c r="AF110" s="172"/>
      <c r="AG110" s="172"/>
      <c r="AH110" s="181"/>
      <c r="AI110" s="182"/>
      <c r="AJ110" s="182"/>
      <c r="AK110" s="182"/>
      <c r="AL110" s="183"/>
      <c r="AM110" s="176"/>
      <c r="AN110" s="176"/>
      <c r="AO110" s="178"/>
      <c r="AQ110" s="192"/>
      <c r="AR110" s="192"/>
      <c r="AU110" s="395"/>
    </row>
    <row r="111" spans="1:47" ht="18" customHeight="1" x14ac:dyDescent="0.2">
      <c r="A111" s="141"/>
      <c r="B111" s="135"/>
      <c r="C111" s="136"/>
      <c r="D111" s="136"/>
      <c r="E111" s="136"/>
      <c r="F111" s="137"/>
      <c r="G111" s="158"/>
      <c r="H111" s="160"/>
      <c r="I111" s="162"/>
      <c r="J111" s="153"/>
      <c r="K111" s="167"/>
      <c r="L111" s="169"/>
      <c r="M111" s="153"/>
      <c r="N111" s="167"/>
      <c r="O111" s="153"/>
      <c r="P111" s="165"/>
      <c r="Q111" s="153"/>
      <c r="R111" s="165"/>
      <c r="S111" s="163"/>
      <c r="T111" s="184"/>
      <c r="U111" s="186"/>
      <c r="V111" s="163"/>
      <c r="W111" s="184"/>
      <c r="X111" s="186"/>
      <c r="Y111" s="188"/>
      <c r="Z111" s="189"/>
      <c r="AA111" s="191"/>
      <c r="AB111" s="191"/>
      <c r="AC111" s="191"/>
      <c r="AD111" s="173"/>
      <c r="AE111" s="12"/>
      <c r="AF111" s="171"/>
      <c r="AG111" s="171"/>
      <c r="AH111" s="135"/>
      <c r="AI111" s="179"/>
      <c r="AJ111" s="179"/>
      <c r="AK111" s="179"/>
      <c r="AL111" s="180"/>
      <c r="AM111" s="175"/>
      <c r="AN111" s="175"/>
      <c r="AO111" s="177"/>
      <c r="AQ111" s="192">
        <f>IF(G111="x", 1,0)</f>
        <v>0</v>
      </c>
      <c r="AR111" s="192">
        <f>IF(H111="x", 1,0)</f>
        <v>0</v>
      </c>
      <c r="AU111" s="395" t="str">
        <f>IF(A111="","",3)</f>
        <v/>
      </c>
    </row>
    <row r="112" spans="1:47" ht="18" customHeight="1" thickBot="1" x14ac:dyDescent="0.25">
      <c r="A112" s="142"/>
      <c r="B112" s="138"/>
      <c r="C112" s="139"/>
      <c r="D112" s="139"/>
      <c r="E112" s="139"/>
      <c r="F112" s="140"/>
      <c r="G112" s="159"/>
      <c r="H112" s="161"/>
      <c r="I112" s="161"/>
      <c r="J112" s="154"/>
      <c r="K112" s="168"/>
      <c r="L112" s="170"/>
      <c r="M112" s="154"/>
      <c r="N112" s="168"/>
      <c r="O112" s="154"/>
      <c r="P112" s="166"/>
      <c r="Q112" s="154"/>
      <c r="R112" s="166"/>
      <c r="S112" s="164"/>
      <c r="T112" s="185"/>
      <c r="U112" s="187"/>
      <c r="V112" s="164"/>
      <c r="W112" s="185"/>
      <c r="X112" s="187"/>
      <c r="Y112" s="164"/>
      <c r="Z112" s="190"/>
      <c r="AA112" s="190"/>
      <c r="AB112" s="190"/>
      <c r="AC112" s="190"/>
      <c r="AD112" s="174"/>
      <c r="AE112" s="66"/>
      <c r="AF112" s="172"/>
      <c r="AG112" s="172"/>
      <c r="AH112" s="181"/>
      <c r="AI112" s="182"/>
      <c r="AJ112" s="182"/>
      <c r="AK112" s="182"/>
      <c r="AL112" s="183"/>
      <c r="AM112" s="176"/>
      <c r="AN112" s="176"/>
      <c r="AO112" s="178"/>
      <c r="AQ112" s="192"/>
      <c r="AR112" s="192"/>
      <c r="AU112" s="395"/>
    </row>
    <row r="113" spans="1:47" ht="18" customHeight="1" x14ac:dyDescent="0.2">
      <c r="A113" s="141"/>
      <c r="B113" s="135"/>
      <c r="C113" s="136"/>
      <c r="D113" s="136"/>
      <c r="E113" s="136"/>
      <c r="F113" s="137"/>
      <c r="G113" s="158"/>
      <c r="H113" s="160"/>
      <c r="I113" s="162"/>
      <c r="J113" s="153"/>
      <c r="K113" s="167"/>
      <c r="L113" s="169"/>
      <c r="M113" s="153"/>
      <c r="N113" s="167"/>
      <c r="O113" s="153"/>
      <c r="P113" s="165"/>
      <c r="Q113" s="153"/>
      <c r="R113" s="165"/>
      <c r="S113" s="163"/>
      <c r="T113" s="184"/>
      <c r="U113" s="186"/>
      <c r="V113" s="163"/>
      <c r="W113" s="184"/>
      <c r="X113" s="186"/>
      <c r="Y113" s="188"/>
      <c r="Z113" s="189"/>
      <c r="AA113" s="191"/>
      <c r="AB113" s="191"/>
      <c r="AC113" s="191"/>
      <c r="AD113" s="173"/>
      <c r="AE113" s="12"/>
      <c r="AF113" s="171"/>
      <c r="AG113" s="171"/>
      <c r="AH113" s="135"/>
      <c r="AI113" s="179"/>
      <c r="AJ113" s="179"/>
      <c r="AK113" s="179"/>
      <c r="AL113" s="180"/>
      <c r="AM113" s="175"/>
      <c r="AN113" s="175"/>
      <c r="AO113" s="177"/>
      <c r="AQ113" s="192">
        <f>IF(G113="x", 1,0)</f>
        <v>0</v>
      </c>
      <c r="AR113" s="192">
        <f>IF(H113="x", 1,0)</f>
        <v>0</v>
      </c>
      <c r="AU113" s="395" t="str">
        <f>IF(A113="","",3)</f>
        <v/>
      </c>
    </row>
    <row r="114" spans="1:47" ht="18" customHeight="1" thickBot="1" x14ac:dyDescent="0.25">
      <c r="A114" s="142"/>
      <c r="B114" s="138"/>
      <c r="C114" s="139"/>
      <c r="D114" s="139"/>
      <c r="E114" s="139"/>
      <c r="F114" s="140"/>
      <c r="G114" s="159"/>
      <c r="H114" s="161"/>
      <c r="I114" s="161"/>
      <c r="J114" s="154"/>
      <c r="K114" s="168"/>
      <c r="L114" s="170"/>
      <c r="M114" s="154"/>
      <c r="N114" s="168"/>
      <c r="O114" s="154"/>
      <c r="P114" s="166"/>
      <c r="Q114" s="154"/>
      <c r="R114" s="166"/>
      <c r="S114" s="164"/>
      <c r="T114" s="185"/>
      <c r="U114" s="187"/>
      <c r="V114" s="164"/>
      <c r="W114" s="185"/>
      <c r="X114" s="187"/>
      <c r="Y114" s="164"/>
      <c r="Z114" s="190"/>
      <c r="AA114" s="190"/>
      <c r="AB114" s="190"/>
      <c r="AC114" s="190"/>
      <c r="AD114" s="174"/>
      <c r="AE114" s="66"/>
      <c r="AF114" s="172"/>
      <c r="AG114" s="172"/>
      <c r="AH114" s="181"/>
      <c r="AI114" s="182"/>
      <c r="AJ114" s="182"/>
      <c r="AK114" s="182"/>
      <c r="AL114" s="183"/>
      <c r="AM114" s="176"/>
      <c r="AN114" s="176"/>
      <c r="AO114" s="178"/>
      <c r="AQ114" s="192"/>
      <c r="AR114" s="192"/>
      <c r="AU114" s="395"/>
    </row>
    <row r="115" spans="1:47" ht="18" customHeight="1" x14ac:dyDescent="0.2">
      <c r="A115" s="141"/>
      <c r="B115" s="135"/>
      <c r="C115" s="136"/>
      <c r="D115" s="136"/>
      <c r="E115" s="136"/>
      <c r="F115" s="137"/>
      <c r="G115" s="158"/>
      <c r="H115" s="160"/>
      <c r="I115" s="162"/>
      <c r="J115" s="153"/>
      <c r="K115" s="167"/>
      <c r="L115" s="169"/>
      <c r="M115" s="153"/>
      <c r="N115" s="167"/>
      <c r="O115" s="153"/>
      <c r="P115" s="165"/>
      <c r="Q115" s="153"/>
      <c r="R115" s="165"/>
      <c r="S115" s="163"/>
      <c r="T115" s="184"/>
      <c r="U115" s="186"/>
      <c r="V115" s="163"/>
      <c r="W115" s="184"/>
      <c r="X115" s="186"/>
      <c r="Y115" s="188"/>
      <c r="Z115" s="189"/>
      <c r="AA115" s="191"/>
      <c r="AB115" s="191"/>
      <c r="AC115" s="191"/>
      <c r="AD115" s="173"/>
      <c r="AE115" s="12"/>
      <c r="AF115" s="171"/>
      <c r="AG115" s="171"/>
      <c r="AH115" s="135"/>
      <c r="AI115" s="179"/>
      <c r="AJ115" s="179"/>
      <c r="AK115" s="179"/>
      <c r="AL115" s="180"/>
      <c r="AM115" s="175"/>
      <c r="AN115" s="175"/>
      <c r="AO115" s="177"/>
      <c r="AQ115" s="192">
        <f>IF(G115="x", 1,0)</f>
        <v>0</v>
      </c>
      <c r="AR115" s="192">
        <f>IF(H115="x", 1,0)</f>
        <v>0</v>
      </c>
      <c r="AU115" s="395" t="str">
        <f>IF(A115="","",3)</f>
        <v/>
      </c>
    </row>
    <row r="116" spans="1:47" ht="18" customHeight="1" thickBot="1" x14ac:dyDescent="0.25">
      <c r="A116" s="142"/>
      <c r="B116" s="138"/>
      <c r="C116" s="139"/>
      <c r="D116" s="139"/>
      <c r="E116" s="139"/>
      <c r="F116" s="140"/>
      <c r="G116" s="159"/>
      <c r="H116" s="161"/>
      <c r="I116" s="161"/>
      <c r="J116" s="154"/>
      <c r="K116" s="168"/>
      <c r="L116" s="170"/>
      <c r="M116" s="154"/>
      <c r="N116" s="168"/>
      <c r="O116" s="154"/>
      <c r="P116" s="166"/>
      <c r="Q116" s="154"/>
      <c r="R116" s="166"/>
      <c r="S116" s="164"/>
      <c r="T116" s="185"/>
      <c r="U116" s="187"/>
      <c r="V116" s="164"/>
      <c r="W116" s="185"/>
      <c r="X116" s="187"/>
      <c r="Y116" s="164"/>
      <c r="Z116" s="190"/>
      <c r="AA116" s="190"/>
      <c r="AB116" s="190"/>
      <c r="AC116" s="190"/>
      <c r="AD116" s="174"/>
      <c r="AE116" s="66"/>
      <c r="AF116" s="172"/>
      <c r="AG116" s="172"/>
      <c r="AH116" s="181"/>
      <c r="AI116" s="182"/>
      <c r="AJ116" s="182"/>
      <c r="AK116" s="182"/>
      <c r="AL116" s="183"/>
      <c r="AM116" s="176"/>
      <c r="AN116" s="176"/>
      <c r="AO116" s="178"/>
      <c r="AQ116" s="192"/>
      <c r="AR116" s="192"/>
      <c r="AU116" s="395"/>
    </row>
    <row r="117" spans="1:47" ht="18" customHeight="1" x14ac:dyDescent="0.2">
      <c r="A117" s="141"/>
      <c r="B117" s="135"/>
      <c r="C117" s="136"/>
      <c r="D117" s="136"/>
      <c r="E117" s="136"/>
      <c r="F117" s="137"/>
      <c r="G117" s="158"/>
      <c r="H117" s="160"/>
      <c r="I117" s="162"/>
      <c r="J117" s="153"/>
      <c r="K117" s="167"/>
      <c r="L117" s="169"/>
      <c r="M117" s="153"/>
      <c r="N117" s="167"/>
      <c r="O117" s="153"/>
      <c r="P117" s="165"/>
      <c r="Q117" s="153"/>
      <c r="R117" s="165"/>
      <c r="S117" s="163"/>
      <c r="T117" s="184"/>
      <c r="U117" s="186"/>
      <c r="V117" s="163"/>
      <c r="W117" s="184"/>
      <c r="X117" s="186"/>
      <c r="Y117" s="188"/>
      <c r="Z117" s="189"/>
      <c r="AA117" s="191"/>
      <c r="AB117" s="191"/>
      <c r="AC117" s="191"/>
      <c r="AD117" s="173"/>
      <c r="AE117" s="12"/>
      <c r="AF117" s="171"/>
      <c r="AG117" s="171"/>
      <c r="AH117" s="135"/>
      <c r="AI117" s="179"/>
      <c r="AJ117" s="179"/>
      <c r="AK117" s="179"/>
      <c r="AL117" s="180"/>
      <c r="AM117" s="175"/>
      <c r="AN117" s="175"/>
      <c r="AO117" s="177"/>
      <c r="AQ117" s="192">
        <f>IF(G117="x", 1,0)</f>
        <v>0</v>
      </c>
      <c r="AR117" s="192">
        <f>IF(H117="x", 1,0)</f>
        <v>0</v>
      </c>
      <c r="AU117" s="395" t="str">
        <f>IF(A117="","",3)</f>
        <v/>
      </c>
    </row>
    <row r="118" spans="1:47" ht="18" customHeight="1" thickBot="1" x14ac:dyDescent="0.25">
      <c r="A118" s="142"/>
      <c r="B118" s="138"/>
      <c r="C118" s="139"/>
      <c r="D118" s="139"/>
      <c r="E118" s="139"/>
      <c r="F118" s="140"/>
      <c r="G118" s="159"/>
      <c r="H118" s="161"/>
      <c r="I118" s="161"/>
      <c r="J118" s="154"/>
      <c r="K118" s="168"/>
      <c r="L118" s="170"/>
      <c r="M118" s="154"/>
      <c r="N118" s="168"/>
      <c r="O118" s="154"/>
      <c r="P118" s="166"/>
      <c r="Q118" s="154"/>
      <c r="R118" s="166"/>
      <c r="S118" s="164"/>
      <c r="T118" s="185"/>
      <c r="U118" s="187"/>
      <c r="V118" s="164"/>
      <c r="W118" s="185"/>
      <c r="X118" s="187"/>
      <c r="Y118" s="164"/>
      <c r="Z118" s="190"/>
      <c r="AA118" s="190"/>
      <c r="AB118" s="190"/>
      <c r="AC118" s="190"/>
      <c r="AD118" s="174"/>
      <c r="AE118" s="66"/>
      <c r="AF118" s="172"/>
      <c r="AG118" s="172"/>
      <c r="AH118" s="181"/>
      <c r="AI118" s="182"/>
      <c r="AJ118" s="182"/>
      <c r="AK118" s="182"/>
      <c r="AL118" s="183"/>
      <c r="AM118" s="176"/>
      <c r="AN118" s="176"/>
      <c r="AO118" s="178"/>
      <c r="AQ118" s="192"/>
      <c r="AR118" s="192"/>
      <c r="AU118" s="395"/>
    </row>
    <row r="119" spans="1:47" ht="18" customHeight="1" x14ac:dyDescent="0.2">
      <c r="A119" s="141"/>
      <c r="B119" s="135"/>
      <c r="C119" s="136"/>
      <c r="D119" s="136"/>
      <c r="E119" s="136"/>
      <c r="F119" s="137"/>
      <c r="G119" s="158"/>
      <c r="H119" s="160"/>
      <c r="I119" s="162"/>
      <c r="J119" s="153"/>
      <c r="K119" s="167"/>
      <c r="L119" s="169"/>
      <c r="M119" s="153"/>
      <c r="N119" s="167"/>
      <c r="O119" s="153"/>
      <c r="P119" s="165"/>
      <c r="Q119" s="153"/>
      <c r="R119" s="165"/>
      <c r="S119" s="163"/>
      <c r="T119" s="184"/>
      <c r="U119" s="186"/>
      <c r="V119" s="163"/>
      <c r="W119" s="184"/>
      <c r="X119" s="186"/>
      <c r="Y119" s="188"/>
      <c r="Z119" s="189"/>
      <c r="AA119" s="191"/>
      <c r="AB119" s="191"/>
      <c r="AC119" s="191"/>
      <c r="AD119" s="173"/>
      <c r="AE119" s="12"/>
      <c r="AF119" s="171"/>
      <c r="AG119" s="171"/>
      <c r="AH119" s="135"/>
      <c r="AI119" s="179"/>
      <c r="AJ119" s="179"/>
      <c r="AK119" s="179"/>
      <c r="AL119" s="180"/>
      <c r="AM119" s="175"/>
      <c r="AN119" s="175"/>
      <c r="AO119" s="177"/>
      <c r="AQ119" s="192">
        <f>IF(G119="x", 1,0)</f>
        <v>0</v>
      </c>
      <c r="AR119" s="192">
        <f>IF(H119="x", 1,0)</f>
        <v>0</v>
      </c>
      <c r="AU119" s="395" t="str">
        <f>IF(A119="","",3)</f>
        <v/>
      </c>
    </row>
    <row r="120" spans="1:47" ht="18" customHeight="1" thickBot="1" x14ac:dyDescent="0.25">
      <c r="A120" s="142"/>
      <c r="B120" s="138"/>
      <c r="C120" s="139"/>
      <c r="D120" s="139"/>
      <c r="E120" s="139"/>
      <c r="F120" s="140"/>
      <c r="G120" s="159"/>
      <c r="H120" s="161"/>
      <c r="I120" s="161"/>
      <c r="J120" s="154"/>
      <c r="K120" s="168"/>
      <c r="L120" s="170"/>
      <c r="M120" s="154"/>
      <c r="N120" s="168"/>
      <c r="O120" s="154"/>
      <c r="P120" s="166"/>
      <c r="Q120" s="154"/>
      <c r="R120" s="166"/>
      <c r="S120" s="164"/>
      <c r="T120" s="185"/>
      <c r="U120" s="187"/>
      <c r="V120" s="164"/>
      <c r="W120" s="185"/>
      <c r="X120" s="187"/>
      <c r="Y120" s="164"/>
      <c r="Z120" s="190"/>
      <c r="AA120" s="190"/>
      <c r="AB120" s="190"/>
      <c r="AC120" s="190"/>
      <c r="AD120" s="174"/>
      <c r="AE120" s="66"/>
      <c r="AF120" s="172"/>
      <c r="AG120" s="172"/>
      <c r="AH120" s="181"/>
      <c r="AI120" s="182"/>
      <c r="AJ120" s="182"/>
      <c r="AK120" s="182"/>
      <c r="AL120" s="183"/>
      <c r="AM120" s="176"/>
      <c r="AN120" s="176"/>
      <c r="AO120" s="178"/>
      <c r="AQ120" s="192"/>
      <c r="AR120" s="192"/>
      <c r="AU120" s="395"/>
    </row>
    <row r="121" spans="1:47" ht="18" customHeight="1" x14ac:dyDescent="0.2">
      <c r="A121" s="141"/>
      <c r="B121" s="135"/>
      <c r="C121" s="136"/>
      <c r="D121" s="136"/>
      <c r="E121" s="136"/>
      <c r="F121" s="137"/>
      <c r="G121" s="158"/>
      <c r="H121" s="160"/>
      <c r="I121" s="162"/>
      <c r="J121" s="153"/>
      <c r="K121" s="167"/>
      <c r="L121" s="169"/>
      <c r="M121" s="153"/>
      <c r="N121" s="167"/>
      <c r="O121" s="153"/>
      <c r="P121" s="165"/>
      <c r="Q121" s="153"/>
      <c r="R121" s="165"/>
      <c r="S121" s="163"/>
      <c r="T121" s="184"/>
      <c r="U121" s="186"/>
      <c r="V121" s="163"/>
      <c r="W121" s="184"/>
      <c r="X121" s="186"/>
      <c r="Y121" s="188"/>
      <c r="Z121" s="189"/>
      <c r="AA121" s="191"/>
      <c r="AB121" s="191"/>
      <c r="AC121" s="191"/>
      <c r="AD121" s="173"/>
      <c r="AE121" s="12"/>
      <c r="AF121" s="171"/>
      <c r="AG121" s="171"/>
      <c r="AH121" s="135"/>
      <c r="AI121" s="179"/>
      <c r="AJ121" s="179"/>
      <c r="AK121" s="179"/>
      <c r="AL121" s="180"/>
      <c r="AM121" s="175"/>
      <c r="AN121" s="175"/>
      <c r="AO121" s="177"/>
      <c r="AQ121" s="192">
        <f>IF(G121="x", 1,0)</f>
        <v>0</v>
      </c>
      <c r="AR121" s="192">
        <f>IF(H121="x", 1,0)</f>
        <v>0</v>
      </c>
      <c r="AU121" s="395" t="str">
        <f>IF(A121="","",3)</f>
        <v/>
      </c>
    </row>
    <row r="122" spans="1:47" ht="18" customHeight="1" thickBot="1" x14ac:dyDescent="0.25">
      <c r="A122" s="142"/>
      <c r="B122" s="138"/>
      <c r="C122" s="139"/>
      <c r="D122" s="139"/>
      <c r="E122" s="139"/>
      <c r="F122" s="140"/>
      <c r="G122" s="159"/>
      <c r="H122" s="161"/>
      <c r="I122" s="161"/>
      <c r="J122" s="154"/>
      <c r="K122" s="168"/>
      <c r="L122" s="170"/>
      <c r="M122" s="154"/>
      <c r="N122" s="168"/>
      <c r="O122" s="154"/>
      <c r="P122" s="166"/>
      <c r="Q122" s="154"/>
      <c r="R122" s="166"/>
      <c r="S122" s="164"/>
      <c r="T122" s="185"/>
      <c r="U122" s="187"/>
      <c r="V122" s="164"/>
      <c r="W122" s="185"/>
      <c r="X122" s="187"/>
      <c r="Y122" s="164"/>
      <c r="Z122" s="190"/>
      <c r="AA122" s="190"/>
      <c r="AB122" s="190"/>
      <c r="AC122" s="190"/>
      <c r="AD122" s="174"/>
      <c r="AE122" s="66"/>
      <c r="AF122" s="172"/>
      <c r="AG122" s="172"/>
      <c r="AH122" s="181"/>
      <c r="AI122" s="182"/>
      <c r="AJ122" s="182"/>
      <c r="AK122" s="182"/>
      <c r="AL122" s="183"/>
      <c r="AM122" s="176"/>
      <c r="AN122" s="176"/>
      <c r="AO122" s="178"/>
      <c r="AQ122" s="192"/>
      <c r="AR122" s="192"/>
      <c r="AU122" s="395"/>
    </row>
    <row r="123" spans="1:47" ht="18" customHeight="1" x14ac:dyDescent="0.2">
      <c r="A123" s="141"/>
      <c r="B123" s="135"/>
      <c r="C123" s="136"/>
      <c r="D123" s="136"/>
      <c r="E123" s="136"/>
      <c r="F123" s="137"/>
      <c r="G123" s="158"/>
      <c r="H123" s="160"/>
      <c r="I123" s="162"/>
      <c r="J123" s="153"/>
      <c r="K123" s="167"/>
      <c r="L123" s="169"/>
      <c r="M123" s="153"/>
      <c r="N123" s="167"/>
      <c r="O123" s="153"/>
      <c r="P123" s="165"/>
      <c r="Q123" s="153"/>
      <c r="R123" s="165"/>
      <c r="S123" s="163"/>
      <c r="T123" s="184"/>
      <c r="U123" s="186"/>
      <c r="V123" s="163"/>
      <c r="W123" s="184"/>
      <c r="X123" s="186"/>
      <c r="Y123" s="188"/>
      <c r="Z123" s="189"/>
      <c r="AA123" s="191"/>
      <c r="AB123" s="191"/>
      <c r="AC123" s="191"/>
      <c r="AD123" s="173"/>
      <c r="AE123" s="12"/>
      <c r="AF123" s="171"/>
      <c r="AG123" s="171"/>
      <c r="AH123" s="135"/>
      <c r="AI123" s="179"/>
      <c r="AJ123" s="179"/>
      <c r="AK123" s="179"/>
      <c r="AL123" s="180"/>
      <c r="AM123" s="175"/>
      <c r="AN123" s="175"/>
      <c r="AO123" s="177"/>
      <c r="AQ123" s="192">
        <f>IF(G123="x", 1,0)</f>
        <v>0</v>
      </c>
      <c r="AR123" s="192">
        <f>IF(H123="x", 1,0)</f>
        <v>0</v>
      </c>
      <c r="AU123" s="395" t="str">
        <f>IF(A123="","",3)</f>
        <v/>
      </c>
    </row>
    <row r="124" spans="1:47" ht="18" customHeight="1" thickBot="1" x14ac:dyDescent="0.25">
      <c r="A124" s="142"/>
      <c r="B124" s="138"/>
      <c r="C124" s="139"/>
      <c r="D124" s="139"/>
      <c r="E124" s="139"/>
      <c r="F124" s="140"/>
      <c r="G124" s="159"/>
      <c r="H124" s="161"/>
      <c r="I124" s="161"/>
      <c r="J124" s="154"/>
      <c r="K124" s="168"/>
      <c r="L124" s="170"/>
      <c r="M124" s="154"/>
      <c r="N124" s="168"/>
      <c r="O124" s="154"/>
      <c r="P124" s="166"/>
      <c r="Q124" s="154"/>
      <c r="R124" s="166"/>
      <c r="S124" s="164"/>
      <c r="T124" s="185"/>
      <c r="U124" s="187"/>
      <c r="V124" s="164"/>
      <c r="W124" s="185"/>
      <c r="X124" s="187"/>
      <c r="Y124" s="164"/>
      <c r="Z124" s="190"/>
      <c r="AA124" s="190"/>
      <c r="AB124" s="190"/>
      <c r="AC124" s="190"/>
      <c r="AD124" s="174"/>
      <c r="AE124" s="66"/>
      <c r="AF124" s="172"/>
      <c r="AG124" s="172"/>
      <c r="AH124" s="181"/>
      <c r="AI124" s="182"/>
      <c r="AJ124" s="182"/>
      <c r="AK124" s="182"/>
      <c r="AL124" s="183"/>
      <c r="AM124" s="176"/>
      <c r="AN124" s="176"/>
      <c r="AO124" s="178"/>
      <c r="AQ124" s="192"/>
      <c r="AR124" s="192"/>
      <c r="AU124" s="395"/>
    </row>
    <row r="125" spans="1:47" ht="18" customHeight="1" x14ac:dyDescent="0.2">
      <c r="A125" s="141"/>
      <c r="B125" s="135"/>
      <c r="C125" s="136"/>
      <c r="D125" s="136"/>
      <c r="E125" s="136"/>
      <c r="F125" s="137"/>
      <c r="G125" s="158"/>
      <c r="H125" s="160"/>
      <c r="I125" s="162"/>
      <c r="J125" s="153"/>
      <c r="K125" s="167"/>
      <c r="L125" s="169"/>
      <c r="M125" s="153"/>
      <c r="N125" s="167"/>
      <c r="O125" s="153"/>
      <c r="P125" s="165"/>
      <c r="Q125" s="153"/>
      <c r="R125" s="165"/>
      <c r="S125" s="163"/>
      <c r="T125" s="184"/>
      <c r="U125" s="186"/>
      <c r="V125" s="163"/>
      <c r="W125" s="184"/>
      <c r="X125" s="186"/>
      <c r="Y125" s="188"/>
      <c r="Z125" s="189"/>
      <c r="AA125" s="191"/>
      <c r="AB125" s="191"/>
      <c r="AC125" s="191"/>
      <c r="AD125" s="173"/>
      <c r="AE125" s="12"/>
      <c r="AF125" s="171"/>
      <c r="AG125" s="171"/>
      <c r="AH125" s="135"/>
      <c r="AI125" s="179"/>
      <c r="AJ125" s="179"/>
      <c r="AK125" s="179"/>
      <c r="AL125" s="180"/>
      <c r="AM125" s="175"/>
      <c r="AN125" s="175"/>
      <c r="AO125" s="177"/>
      <c r="AQ125" s="192">
        <f>IF(G125="x", 1,0)</f>
        <v>0</v>
      </c>
      <c r="AR125" s="192">
        <f>IF(H125="x", 1,0)</f>
        <v>0</v>
      </c>
      <c r="AU125" s="395" t="str">
        <f>IF(A125="","",4)</f>
        <v/>
      </c>
    </row>
    <row r="126" spans="1:47" ht="18" customHeight="1" thickBot="1" x14ac:dyDescent="0.25">
      <c r="A126" s="142"/>
      <c r="B126" s="138"/>
      <c r="C126" s="139"/>
      <c r="D126" s="139"/>
      <c r="E126" s="139"/>
      <c r="F126" s="140"/>
      <c r="G126" s="159"/>
      <c r="H126" s="161"/>
      <c r="I126" s="161"/>
      <c r="J126" s="154"/>
      <c r="K126" s="168"/>
      <c r="L126" s="170"/>
      <c r="M126" s="154"/>
      <c r="N126" s="168"/>
      <c r="O126" s="154"/>
      <c r="P126" s="166"/>
      <c r="Q126" s="154"/>
      <c r="R126" s="166"/>
      <c r="S126" s="164"/>
      <c r="T126" s="185"/>
      <c r="U126" s="187"/>
      <c r="V126" s="164"/>
      <c r="W126" s="185"/>
      <c r="X126" s="187"/>
      <c r="Y126" s="164"/>
      <c r="Z126" s="190"/>
      <c r="AA126" s="190"/>
      <c r="AB126" s="190"/>
      <c r="AC126" s="190"/>
      <c r="AD126" s="174"/>
      <c r="AE126" s="66"/>
      <c r="AF126" s="172"/>
      <c r="AG126" s="172"/>
      <c r="AH126" s="181"/>
      <c r="AI126" s="182"/>
      <c r="AJ126" s="182"/>
      <c r="AK126" s="182"/>
      <c r="AL126" s="183"/>
      <c r="AM126" s="176"/>
      <c r="AN126" s="176"/>
      <c r="AO126" s="178"/>
      <c r="AQ126" s="192"/>
      <c r="AR126" s="192"/>
      <c r="AU126" s="395"/>
    </row>
    <row r="127" spans="1:47" ht="18" customHeight="1" x14ac:dyDescent="0.2">
      <c r="A127" s="141"/>
      <c r="B127" s="135"/>
      <c r="C127" s="136"/>
      <c r="D127" s="136"/>
      <c r="E127" s="136"/>
      <c r="F127" s="137"/>
      <c r="G127" s="158"/>
      <c r="H127" s="160"/>
      <c r="I127" s="162"/>
      <c r="J127" s="153"/>
      <c r="K127" s="167"/>
      <c r="L127" s="169"/>
      <c r="M127" s="153"/>
      <c r="N127" s="167"/>
      <c r="O127" s="153"/>
      <c r="P127" s="165"/>
      <c r="Q127" s="153"/>
      <c r="R127" s="165"/>
      <c r="S127" s="163"/>
      <c r="T127" s="184"/>
      <c r="U127" s="186"/>
      <c r="V127" s="163"/>
      <c r="W127" s="184"/>
      <c r="X127" s="186"/>
      <c r="Y127" s="188"/>
      <c r="Z127" s="189"/>
      <c r="AA127" s="191"/>
      <c r="AB127" s="191"/>
      <c r="AC127" s="191"/>
      <c r="AD127" s="173"/>
      <c r="AE127" s="12"/>
      <c r="AF127" s="171"/>
      <c r="AG127" s="171"/>
      <c r="AH127" s="135"/>
      <c r="AI127" s="179"/>
      <c r="AJ127" s="179"/>
      <c r="AK127" s="179"/>
      <c r="AL127" s="180"/>
      <c r="AM127" s="175"/>
      <c r="AN127" s="175"/>
      <c r="AO127" s="177"/>
      <c r="AQ127" s="192">
        <f>IF(G127="x", 1,0)</f>
        <v>0</v>
      </c>
      <c r="AR127" s="192">
        <f>IF(H127="x", 1,0)</f>
        <v>0</v>
      </c>
      <c r="AU127" s="395" t="str">
        <f>IF(A127="","",4)</f>
        <v/>
      </c>
    </row>
    <row r="128" spans="1:47" ht="18" customHeight="1" thickBot="1" x14ac:dyDescent="0.25">
      <c r="A128" s="142"/>
      <c r="B128" s="138"/>
      <c r="C128" s="139"/>
      <c r="D128" s="139"/>
      <c r="E128" s="139"/>
      <c r="F128" s="140"/>
      <c r="G128" s="159"/>
      <c r="H128" s="161"/>
      <c r="I128" s="161"/>
      <c r="J128" s="154"/>
      <c r="K128" s="168"/>
      <c r="L128" s="170"/>
      <c r="M128" s="154"/>
      <c r="N128" s="168"/>
      <c r="O128" s="154"/>
      <c r="P128" s="166"/>
      <c r="Q128" s="154"/>
      <c r="R128" s="166"/>
      <c r="S128" s="164"/>
      <c r="T128" s="185"/>
      <c r="U128" s="187"/>
      <c r="V128" s="164"/>
      <c r="W128" s="185"/>
      <c r="X128" s="187"/>
      <c r="Y128" s="164"/>
      <c r="Z128" s="190"/>
      <c r="AA128" s="190"/>
      <c r="AB128" s="190"/>
      <c r="AC128" s="190"/>
      <c r="AD128" s="174"/>
      <c r="AE128" s="66"/>
      <c r="AF128" s="172"/>
      <c r="AG128" s="172"/>
      <c r="AH128" s="181"/>
      <c r="AI128" s="182"/>
      <c r="AJ128" s="182"/>
      <c r="AK128" s="182"/>
      <c r="AL128" s="183"/>
      <c r="AM128" s="176"/>
      <c r="AN128" s="176"/>
      <c r="AO128" s="178"/>
      <c r="AQ128" s="192"/>
      <c r="AR128" s="192"/>
      <c r="AU128" s="395"/>
    </row>
    <row r="129" spans="1:47" ht="18" customHeight="1" x14ac:dyDescent="0.2">
      <c r="A129" s="141"/>
      <c r="B129" s="135"/>
      <c r="C129" s="136"/>
      <c r="D129" s="136"/>
      <c r="E129" s="136"/>
      <c r="F129" s="137"/>
      <c r="G129" s="158"/>
      <c r="H129" s="160"/>
      <c r="I129" s="162"/>
      <c r="J129" s="153"/>
      <c r="K129" s="167"/>
      <c r="L129" s="169"/>
      <c r="M129" s="153"/>
      <c r="N129" s="167"/>
      <c r="O129" s="153"/>
      <c r="P129" s="165"/>
      <c r="Q129" s="153"/>
      <c r="R129" s="165"/>
      <c r="S129" s="163"/>
      <c r="T129" s="184"/>
      <c r="U129" s="186"/>
      <c r="V129" s="163"/>
      <c r="W129" s="184"/>
      <c r="X129" s="186"/>
      <c r="Y129" s="188"/>
      <c r="Z129" s="189"/>
      <c r="AA129" s="191"/>
      <c r="AB129" s="191"/>
      <c r="AC129" s="191"/>
      <c r="AD129" s="173"/>
      <c r="AE129" s="12"/>
      <c r="AF129" s="171"/>
      <c r="AG129" s="171"/>
      <c r="AH129" s="135"/>
      <c r="AI129" s="179"/>
      <c r="AJ129" s="179"/>
      <c r="AK129" s="179"/>
      <c r="AL129" s="180"/>
      <c r="AM129" s="175"/>
      <c r="AN129" s="175"/>
      <c r="AO129" s="177"/>
      <c r="AQ129" s="192">
        <f>IF(G129="x", 1,0)</f>
        <v>0</v>
      </c>
      <c r="AR129" s="192">
        <f>IF(H129="x", 1,0)</f>
        <v>0</v>
      </c>
      <c r="AU129" s="395" t="str">
        <f>IF(A129="","",4)</f>
        <v/>
      </c>
    </row>
    <row r="130" spans="1:47" ht="18" customHeight="1" thickBot="1" x14ac:dyDescent="0.25">
      <c r="A130" s="142"/>
      <c r="B130" s="138"/>
      <c r="C130" s="139"/>
      <c r="D130" s="139"/>
      <c r="E130" s="139"/>
      <c r="F130" s="140"/>
      <c r="G130" s="159"/>
      <c r="H130" s="161"/>
      <c r="I130" s="161"/>
      <c r="J130" s="154"/>
      <c r="K130" s="168"/>
      <c r="L130" s="170"/>
      <c r="M130" s="154"/>
      <c r="N130" s="168"/>
      <c r="O130" s="154"/>
      <c r="P130" s="166"/>
      <c r="Q130" s="154"/>
      <c r="R130" s="166"/>
      <c r="S130" s="164"/>
      <c r="T130" s="185"/>
      <c r="U130" s="187"/>
      <c r="V130" s="164"/>
      <c r="W130" s="185"/>
      <c r="X130" s="187"/>
      <c r="Y130" s="164"/>
      <c r="Z130" s="190"/>
      <c r="AA130" s="190"/>
      <c r="AB130" s="190"/>
      <c r="AC130" s="190"/>
      <c r="AD130" s="174"/>
      <c r="AE130" s="66"/>
      <c r="AF130" s="172"/>
      <c r="AG130" s="172"/>
      <c r="AH130" s="181"/>
      <c r="AI130" s="182"/>
      <c r="AJ130" s="182"/>
      <c r="AK130" s="182"/>
      <c r="AL130" s="183"/>
      <c r="AM130" s="176"/>
      <c r="AN130" s="176"/>
      <c r="AO130" s="178"/>
      <c r="AQ130" s="192"/>
      <c r="AR130" s="192"/>
      <c r="AU130" s="395"/>
    </row>
    <row r="131" spans="1:47" ht="18" customHeight="1" x14ac:dyDescent="0.2">
      <c r="A131" s="141"/>
      <c r="B131" s="135"/>
      <c r="C131" s="136"/>
      <c r="D131" s="136"/>
      <c r="E131" s="136"/>
      <c r="F131" s="137"/>
      <c r="G131" s="158"/>
      <c r="H131" s="160"/>
      <c r="I131" s="162"/>
      <c r="J131" s="153"/>
      <c r="K131" s="167"/>
      <c r="L131" s="169"/>
      <c r="M131" s="153"/>
      <c r="N131" s="167"/>
      <c r="O131" s="153"/>
      <c r="P131" s="165"/>
      <c r="Q131" s="153"/>
      <c r="R131" s="165"/>
      <c r="S131" s="163"/>
      <c r="T131" s="184"/>
      <c r="U131" s="186"/>
      <c r="V131" s="163"/>
      <c r="W131" s="184"/>
      <c r="X131" s="186"/>
      <c r="Y131" s="188"/>
      <c r="Z131" s="189"/>
      <c r="AA131" s="191"/>
      <c r="AB131" s="191"/>
      <c r="AC131" s="191"/>
      <c r="AD131" s="173"/>
      <c r="AE131" s="12"/>
      <c r="AF131" s="171"/>
      <c r="AG131" s="171"/>
      <c r="AH131" s="135"/>
      <c r="AI131" s="179"/>
      <c r="AJ131" s="179"/>
      <c r="AK131" s="179"/>
      <c r="AL131" s="180"/>
      <c r="AM131" s="175"/>
      <c r="AN131" s="175"/>
      <c r="AO131" s="177"/>
      <c r="AQ131" s="192">
        <f>IF(G131="x", 1,0)</f>
        <v>0</v>
      </c>
      <c r="AR131" s="192">
        <f>IF(H131="x", 1,0)</f>
        <v>0</v>
      </c>
      <c r="AU131" s="395" t="str">
        <f>IF(A131="","",4)</f>
        <v/>
      </c>
    </row>
    <row r="132" spans="1:47" ht="18" customHeight="1" thickBot="1" x14ac:dyDescent="0.25">
      <c r="A132" s="142"/>
      <c r="B132" s="138"/>
      <c r="C132" s="139"/>
      <c r="D132" s="139"/>
      <c r="E132" s="139"/>
      <c r="F132" s="140"/>
      <c r="G132" s="159"/>
      <c r="H132" s="161"/>
      <c r="I132" s="161"/>
      <c r="J132" s="154"/>
      <c r="K132" s="168"/>
      <c r="L132" s="170"/>
      <c r="M132" s="154"/>
      <c r="N132" s="168"/>
      <c r="O132" s="154"/>
      <c r="P132" s="166"/>
      <c r="Q132" s="154"/>
      <c r="R132" s="166"/>
      <c r="S132" s="164"/>
      <c r="T132" s="185"/>
      <c r="U132" s="187"/>
      <c r="V132" s="164"/>
      <c r="W132" s="185"/>
      <c r="X132" s="187"/>
      <c r="Y132" s="164"/>
      <c r="Z132" s="190"/>
      <c r="AA132" s="190"/>
      <c r="AB132" s="190"/>
      <c r="AC132" s="190"/>
      <c r="AD132" s="174"/>
      <c r="AE132" s="66"/>
      <c r="AF132" s="172"/>
      <c r="AG132" s="172"/>
      <c r="AH132" s="181"/>
      <c r="AI132" s="182"/>
      <c r="AJ132" s="182"/>
      <c r="AK132" s="182"/>
      <c r="AL132" s="183"/>
      <c r="AM132" s="176"/>
      <c r="AN132" s="176"/>
      <c r="AO132" s="178"/>
      <c r="AQ132" s="192"/>
      <c r="AR132" s="192"/>
      <c r="AU132" s="395"/>
    </row>
    <row r="133" spans="1:47" ht="18" customHeight="1" x14ac:dyDescent="0.2">
      <c r="A133" s="141"/>
      <c r="B133" s="135"/>
      <c r="C133" s="136"/>
      <c r="D133" s="136"/>
      <c r="E133" s="136"/>
      <c r="F133" s="137"/>
      <c r="G133" s="158"/>
      <c r="H133" s="160"/>
      <c r="I133" s="162"/>
      <c r="J133" s="153"/>
      <c r="K133" s="167"/>
      <c r="L133" s="169"/>
      <c r="M133" s="153"/>
      <c r="N133" s="167"/>
      <c r="O133" s="153"/>
      <c r="P133" s="165"/>
      <c r="Q133" s="153"/>
      <c r="R133" s="165"/>
      <c r="S133" s="163"/>
      <c r="T133" s="184"/>
      <c r="U133" s="186"/>
      <c r="V133" s="163"/>
      <c r="W133" s="184"/>
      <c r="X133" s="186"/>
      <c r="Y133" s="188"/>
      <c r="Z133" s="189"/>
      <c r="AA133" s="191"/>
      <c r="AB133" s="191"/>
      <c r="AC133" s="191"/>
      <c r="AD133" s="173"/>
      <c r="AE133" s="12"/>
      <c r="AF133" s="171"/>
      <c r="AG133" s="171"/>
      <c r="AH133" s="135"/>
      <c r="AI133" s="179"/>
      <c r="AJ133" s="179"/>
      <c r="AK133" s="179"/>
      <c r="AL133" s="180"/>
      <c r="AM133" s="175"/>
      <c r="AN133" s="175"/>
      <c r="AO133" s="177"/>
      <c r="AQ133" s="192">
        <f>IF(G133="x", 1,0)</f>
        <v>0</v>
      </c>
      <c r="AR133" s="192">
        <f>IF(H133="x", 1,0)</f>
        <v>0</v>
      </c>
      <c r="AU133" s="395" t="str">
        <f>IF(A133="","",4)</f>
        <v/>
      </c>
    </row>
    <row r="134" spans="1:47" ht="18" customHeight="1" thickBot="1" x14ac:dyDescent="0.25">
      <c r="A134" s="142"/>
      <c r="B134" s="138"/>
      <c r="C134" s="139"/>
      <c r="D134" s="139"/>
      <c r="E134" s="139"/>
      <c r="F134" s="140"/>
      <c r="G134" s="159"/>
      <c r="H134" s="161"/>
      <c r="I134" s="161"/>
      <c r="J134" s="154"/>
      <c r="K134" s="168"/>
      <c r="L134" s="170"/>
      <c r="M134" s="154"/>
      <c r="N134" s="168"/>
      <c r="O134" s="154"/>
      <c r="P134" s="166"/>
      <c r="Q134" s="154"/>
      <c r="R134" s="166"/>
      <c r="S134" s="164"/>
      <c r="T134" s="185"/>
      <c r="U134" s="187"/>
      <c r="V134" s="164"/>
      <c r="W134" s="185"/>
      <c r="X134" s="187"/>
      <c r="Y134" s="164"/>
      <c r="Z134" s="190"/>
      <c r="AA134" s="190"/>
      <c r="AB134" s="190"/>
      <c r="AC134" s="190"/>
      <c r="AD134" s="174"/>
      <c r="AE134" s="66"/>
      <c r="AF134" s="172"/>
      <c r="AG134" s="172"/>
      <c r="AH134" s="181"/>
      <c r="AI134" s="182"/>
      <c r="AJ134" s="182"/>
      <c r="AK134" s="182"/>
      <c r="AL134" s="183"/>
      <c r="AM134" s="176"/>
      <c r="AN134" s="176"/>
      <c r="AO134" s="178"/>
      <c r="AQ134" s="192"/>
      <c r="AR134" s="192"/>
      <c r="AU134" s="395"/>
    </row>
    <row r="135" spans="1:47" ht="18" customHeight="1" x14ac:dyDescent="0.2">
      <c r="A135" s="141"/>
      <c r="B135" s="135"/>
      <c r="C135" s="136"/>
      <c r="D135" s="136"/>
      <c r="E135" s="136"/>
      <c r="F135" s="137"/>
      <c r="G135" s="158"/>
      <c r="H135" s="160"/>
      <c r="I135" s="162"/>
      <c r="J135" s="153"/>
      <c r="K135" s="167"/>
      <c r="L135" s="169"/>
      <c r="M135" s="153"/>
      <c r="N135" s="167"/>
      <c r="O135" s="153"/>
      <c r="P135" s="165"/>
      <c r="Q135" s="153"/>
      <c r="R135" s="165"/>
      <c r="S135" s="163"/>
      <c r="T135" s="184"/>
      <c r="U135" s="186"/>
      <c r="V135" s="163"/>
      <c r="W135" s="184"/>
      <c r="X135" s="186"/>
      <c r="Y135" s="188"/>
      <c r="Z135" s="189"/>
      <c r="AA135" s="191"/>
      <c r="AB135" s="191"/>
      <c r="AC135" s="191"/>
      <c r="AD135" s="173"/>
      <c r="AE135" s="12"/>
      <c r="AF135" s="171"/>
      <c r="AG135" s="171"/>
      <c r="AH135" s="135"/>
      <c r="AI135" s="179"/>
      <c r="AJ135" s="179"/>
      <c r="AK135" s="179"/>
      <c r="AL135" s="180"/>
      <c r="AM135" s="175"/>
      <c r="AN135" s="175"/>
      <c r="AO135" s="177"/>
      <c r="AQ135" s="192">
        <f>IF(G135="x", 1,0)</f>
        <v>0</v>
      </c>
      <c r="AR135" s="192">
        <f>IF(H135="x", 1,0)</f>
        <v>0</v>
      </c>
      <c r="AU135" s="395" t="str">
        <f>IF(A135="","",4)</f>
        <v/>
      </c>
    </row>
    <row r="136" spans="1:47" ht="18" customHeight="1" thickBot="1" x14ac:dyDescent="0.25">
      <c r="A136" s="142"/>
      <c r="B136" s="138"/>
      <c r="C136" s="139"/>
      <c r="D136" s="139"/>
      <c r="E136" s="139"/>
      <c r="F136" s="140"/>
      <c r="G136" s="159"/>
      <c r="H136" s="161"/>
      <c r="I136" s="161"/>
      <c r="J136" s="154"/>
      <c r="K136" s="168"/>
      <c r="L136" s="170"/>
      <c r="M136" s="154"/>
      <c r="N136" s="168"/>
      <c r="O136" s="154"/>
      <c r="P136" s="166"/>
      <c r="Q136" s="154"/>
      <c r="R136" s="166"/>
      <c r="S136" s="164"/>
      <c r="T136" s="185"/>
      <c r="U136" s="187"/>
      <c r="V136" s="164"/>
      <c r="W136" s="185"/>
      <c r="X136" s="187"/>
      <c r="Y136" s="164"/>
      <c r="Z136" s="190"/>
      <c r="AA136" s="190"/>
      <c r="AB136" s="190"/>
      <c r="AC136" s="190"/>
      <c r="AD136" s="174"/>
      <c r="AE136" s="66"/>
      <c r="AF136" s="172"/>
      <c r="AG136" s="172"/>
      <c r="AH136" s="181"/>
      <c r="AI136" s="182"/>
      <c r="AJ136" s="182"/>
      <c r="AK136" s="182"/>
      <c r="AL136" s="183"/>
      <c r="AM136" s="176"/>
      <c r="AN136" s="176"/>
      <c r="AO136" s="178"/>
      <c r="AQ136" s="192"/>
      <c r="AR136" s="192"/>
      <c r="AU136" s="395"/>
    </row>
    <row r="137" spans="1:47" ht="18" customHeight="1" x14ac:dyDescent="0.2">
      <c r="A137" s="141"/>
      <c r="B137" s="135"/>
      <c r="C137" s="136"/>
      <c r="D137" s="136"/>
      <c r="E137" s="136"/>
      <c r="F137" s="137"/>
      <c r="G137" s="158"/>
      <c r="H137" s="160"/>
      <c r="I137" s="162"/>
      <c r="J137" s="153"/>
      <c r="K137" s="167"/>
      <c r="L137" s="169"/>
      <c r="M137" s="153"/>
      <c r="N137" s="167"/>
      <c r="O137" s="153"/>
      <c r="P137" s="165"/>
      <c r="Q137" s="153"/>
      <c r="R137" s="165"/>
      <c r="S137" s="163"/>
      <c r="T137" s="184"/>
      <c r="U137" s="186"/>
      <c r="V137" s="163"/>
      <c r="W137" s="184"/>
      <c r="X137" s="186"/>
      <c r="Y137" s="188"/>
      <c r="Z137" s="189"/>
      <c r="AA137" s="191"/>
      <c r="AB137" s="191"/>
      <c r="AC137" s="191"/>
      <c r="AD137" s="173"/>
      <c r="AE137" s="12"/>
      <c r="AF137" s="171"/>
      <c r="AG137" s="171"/>
      <c r="AH137" s="135"/>
      <c r="AI137" s="179"/>
      <c r="AJ137" s="179"/>
      <c r="AK137" s="179"/>
      <c r="AL137" s="180"/>
      <c r="AM137" s="175"/>
      <c r="AN137" s="175"/>
      <c r="AO137" s="177"/>
      <c r="AQ137" s="192">
        <f>IF(G137="x", 1,0)</f>
        <v>0</v>
      </c>
      <c r="AR137" s="192">
        <f>IF(H137="x", 1,0)</f>
        <v>0</v>
      </c>
      <c r="AU137" s="395" t="str">
        <f>IF(A137="","",4)</f>
        <v/>
      </c>
    </row>
    <row r="138" spans="1:47" ht="18" customHeight="1" thickBot="1" x14ac:dyDescent="0.25">
      <c r="A138" s="142"/>
      <c r="B138" s="138"/>
      <c r="C138" s="139"/>
      <c r="D138" s="139"/>
      <c r="E138" s="139"/>
      <c r="F138" s="140"/>
      <c r="G138" s="159"/>
      <c r="H138" s="161"/>
      <c r="I138" s="161"/>
      <c r="J138" s="154"/>
      <c r="K138" s="168"/>
      <c r="L138" s="170"/>
      <c r="M138" s="154"/>
      <c r="N138" s="168"/>
      <c r="O138" s="154"/>
      <c r="P138" s="166"/>
      <c r="Q138" s="154"/>
      <c r="R138" s="166"/>
      <c r="S138" s="164"/>
      <c r="T138" s="185"/>
      <c r="U138" s="187"/>
      <c r="V138" s="164"/>
      <c r="W138" s="185"/>
      <c r="X138" s="187"/>
      <c r="Y138" s="164"/>
      <c r="Z138" s="190"/>
      <c r="AA138" s="190"/>
      <c r="AB138" s="190"/>
      <c r="AC138" s="190"/>
      <c r="AD138" s="174"/>
      <c r="AE138" s="66"/>
      <c r="AF138" s="172"/>
      <c r="AG138" s="172"/>
      <c r="AH138" s="181"/>
      <c r="AI138" s="182"/>
      <c r="AJ138" s="182"/>
      <c r="AK138" s="182"/>
      <c r="AL138" s="183"/>
      <c r="AM138" s="176"/>
      <c r="AN138" s="176"/>
      <c r="AO138" s="178"/>
      <c r="AQ138" s="192"/>
      <c r="AR138" s="192"/>
      <c r="AU138" s="395"/>
    </row>
    <row r="139" spans="1:47" ht="18" customHeight="1" x14ac:dyDescent="0.2">
      <c r="A139" s="141"/>
      <c r="B139" s="135"/>
      <c r="C139" s="136"/>
      <c r="D139" s="136"/>
      <c r="E139" s="136"/>
      <c r="F139" s="137"/>
      <c r="G139" s="158"/>
      <c r="H139" s="160"/>
      <c r="I139" s="162"/>
      <c r="J139" s="153"/>
      <c r="K139" s="167"/>
      <c r="L139" s="169"/>
      <c r="M139" s="153"/>
      <c r="N139" s="167"/>
      <c r="O139" s="153"/>
      <c r="P139" s="165"/>
      <c r="Q139" s="153"/>
      <c r="R139" s="165"/>
      <c r="S139" s="163"/>
      <c r="T139" s="184"/>
      <c r="U139" s="186"/>
      <c r="V139" s="163"/>
      <c r="W139" s="184"/>
      <c r="X139" s="186"/>
      <c r="Y139" s="188"/>
      <c r="Z139" s="189"/>
      <c r="AA139" s="191"/>
      <c r="AB139" s="191"/>
      <c r="AC139" s="191"/>
      <c r="AD139" s="173"/>
      <c r="AE139" s="12"/>
      <c r="AF139" s="171"/>
      <c r="AG139" s="171"/>
      <c r="AH139" s="135"/>
      <c r="AI139" s="179"/>
      <c r="AJ139" s="179"/>
      <c r="AK139" s="179"/>
      <c r="AL139" s="180"/>
      <c r="AM139" s="175"/>
      <c r="AN139" s="175"/>
      <c r="AO139" s="177"/>
      <c r="AQ139" s="192">
        <f>IF(G139="x", 1,0)</f>
        <v>0</v>
      </c>
      <c r="AR139" s="192">
        <f>IF(H139="x", 1,0)</f>
        <v>0</v>
      </c>
      <c r="AU139" s="395" t="str">
        <f>IF(A139="","",4)</f>
        <v/>
      </c>
    </row>
    <row r="140" spans="1:47" ht="18" customHeight="1" thickBot="1" x14ac:dyDescent="0.25">
      <c r="A140" s="142"/>
      <c r="B140" s="138"/>
      <c r="C140" s="139"/>
      <c r="D140" s="139"/>
      <c r="E140" s="139"/>
      <c r="F140" s="140"/>
      <c r="G140" s="159"/>
      <c r="H140" s="161"/>
      <c r="I140" s="161"/>
      <c r="J140" s="154"/>
      <c r="K140" s="168"/>
      <c r="L140" s="170"/>
      <c r="M140" s="154"/>
      <c r="N140" s="168"/>
      <c r="O140" s="154"/>
      <c r="P140" s="166"/>
      <c r="Q140" s="154"/>
      <c r="R140" s="166"/>
      <c r="S140" s="164"/>
      <c r="T140" s="185"/>
      <c r="U140" s="187"/>
      <c r="V140" s="164"/>
      <c r="W140" s="185"/>
      <c r="X140" s="187"/>
      <c r="Y140" s="164"/>
      <c r="Z140" s="190"/>
      <c r="AA140" s="190"/>
      <c r="AB140" s="190"/>
      <c r="AC140" s="190"/>
      <c r="AD140" s="174"/>
      <c r="AE140" s="66"/>
      <c r="AF140" s="172"/>
      <c r="AG140" s="172"/>
      <c r="AH140" s="181"/>
      <c r="AI140" s="182"/>
      <c r="AJ140" s="182"/>
      <c r="AK140" s="182"/>
      <c r="AL140" s="183"/>
      <c r="AM140" s="176"/>
      <c r="AN140" s="176"/>
      <c r="AO140" s="178"/>
      <c r="AQ140" s="192"/>
      <c r="AR140" s="192"/>
      <c r="AU140" s="395"/>
    </row>
    <row r="141" spans="1:47" ht="18" customHeight="1" x14ac:dyDescent="0.2">
      <c r="A141" s="141"/>
      <c r="B141" s="135"/>
      <c r="C141" s="136"/>
      <c r="D141" s="136"/>
      <c r="E141" s="136"/>
      <c r="F141" s="137"/>
      <c r="G141" s="158"/>
      <c r="H141" s="160"/>
      <c r="I141" s="162"/>
      <c r="J141" s="153"/>
      <c r="K141" s="167"/>
      <c r="L141" s="169"/>
      <c r="M141" s="153"/>
      <c r="N141" s="167"/>
      <c r="O141" s="153"/>
      <c r="P141" s="165"/>
      <c r="Q141" s="153"/>
      <c r="R141" s="165"/>
      <c r="S141" s="163"/>
      <c r="T141" s="184"/>
      <c r="U141" s="186"/>
      <c r="V141" s="163"/>
      <c r="W141" s="184"/>
      <c r="X141" s="186"/>
      <c r="Y141" s="188"/>
      <c r="Z141" s="189"/>
      <c r="AA141" s="191"/>
      <c r="AB141" s="191"/>
      <c r="AC141" s="191"/>
      <c r="AD141" s="173"/>
      <c r="AE141" s="12"/>
      <c r="AF141" s="171"/>
      <c r="AG141" s="171"/>
      <c r="AH141" s="135"/>
      <c r="AI141" s="179"/>
      <c r="AJ141" s="179"/>
      <c r="AK141" s="179"/>
      <c r="AL141" s="180"/>
      <c r="AM141" s="175"/>
      <c r="AN141" s="175"/>
      <c r="AO141" s="177"/>
      <c r="AQ141" s="192">
        <f>IF(G141="x", 1,0)</f>
        <v>0</v>
      </c>
      <c r="AR141" s="192">
        <f>IF(H141="x", 1,0)</f>
        <v>0</v>
      </c>
      <c r="AU141" s="395" t="str">
        <f>IF(A141="","",4)</f>
        <v/>
      </c>
    </row>
    <row r="142" spans="1:47" ht="18" customHeight="1" thickBot="1" x14ac:dyDescent="0.25">
      <c r="A142" s="142"/>
      <c r="B142" s="138"/>
      <c r="C142" s="139"/>
      <c r="D142" s="139"/>
      <c r="E142" s="139"/>
      <c r="F142" s="140"/>
      <c r="G142" s="159"/>
      <c r="H142" s="161"/>
      <c r="I142" s="161"/>
      <c r="J142" s="154"/>
      <c r="K142" s="168"/>
      <c r="L142" s="170"/>
      <c r="M142" s="154"/>
      <c r="N142" s="168"/>
      <c r="O142" s="154"/>
      <c r="P142" s="166"/>
      <c r="Q142" s="154"/>
      <c r="R142" s="166"/>
      <c r="S142" s="164"/>
      <c r="T142" s="185"/>
      <c r="U142" s="187"/>
      <c r="V142" s="164"/>
      <c r="W142" s="185"/>
      <c r="X142" s="187"/>
      <c r="Y142" s="164"/>
      <c r="Z142" s="190"/>
      <c r="AA142" s="190"/>
      <c r="AB142" s="190"/>
      <c r="AC142" s="190"/>
      <c r="AD142" s="174"/>
      <c r="AE142" s="66"/>
      <c r="AF142" s="172"/>
      <c r="AG142" s="172"/>
      <c r="AH142" s="181"/>
      <c r="AI142" s="182"/>
      <c r="AJ142" s="182"/>
      <c r="AK142" s="182"/>
      <c r="AL142" s="183"/>
      <c r="AM142" s="176"/>
      <c r="AN142" s="176"/>
      <c r="AO142" s="178"/>
      <c r="AQ142" s="192"/>
      <c r="AR142" s="192"/>
      <c r="AU142" s="395"/>
    </row>
    <row r="143" spans="1:47" ht="18" customHeight="1" x14ac:dyDescent="0.2">
      <c r="A143" s="141"/>
      <c r="B143" s="135"/>
      <c r="C143" s="136"/>
      <c r="D143" s="136"/>
      <c r="E143" s="136"/>
      <c r="F143" s="137"/>
      <c r="G143" s="158"/>
      <c r="H143" s="160"/>
      <c r="I143" s="162"/>
      <c r="J143" s="153"/>
      <c r="K143" s="167"/>
      <c r="L143" s="169"/>
      <c r="M143" s="153"/>
      <c r="N143" s="167"/>
      <c r="O143" s="153"/>
      <c r="P143" s="165"/>
      <c r="Q143" s="153"/>
      <c r="R143" s="165"/>
      <c r="S143" s="163"/>
      <c r="T143" s="184"/>
      <c r="U143" s="186"/>
      <c r="V143" s="163"/>
      <c r="W143" s="184"/>
      <c r="X143" s="186"/>
      <c r="Y143" s="188"/>
      <c r="Z143" s="189"/>
      <c r="AA143" s="191"/>
      <c r="AB143" s="191"/>
      <c r="AC143" s="191"/>
      <c r="AD143" s="173"/>
      <c r="AE143" s="12"/>
      <c r="AF143" s="171"/>
      <c r="AG143" s="171"/>
      <c r="AH143" s="135"/>
      <c r="AI143" s="179"/>
      <c r="AJ143" s="179"/>
      <c r="AK143" s="179"/>
      <c r="AL143" s="180"/>
      <c r="AM143" s="175"/>
      <c r="AN143" s="175"/>
      <c r="AO143" s="177"/>
      <c r="AQ143" s="192">
        <f>IF(G143="x", 1,0)</f>
        <v>0</v>
      </c>
      <c r="AR143" s="192">
        <f>IF(H143="x", 1,0)</f>
        <v>0</v>
      </c>
      <c r="AU143" s="395" t="str">
        <f>IF(A143="","",4)</f>
        <v/>
      </c>
    </row>
    <row r="144" spans="1:47" ht="18" customHeight="1" thickBot="1" x14ac:dyDescent="0.25">
      <c r="A144" s="142"/>
      <c r="B144" s="138"/>
      <c r="C144" s="139"/>
      <c r="D144" s="139"/>
      <c r="E144" s="139"/>
      <c r="F144" s="140"/>
      <c r="G144" s="159"/>
      <c r="H144" s="161"/>
      <c r="I144" s="161"/>
      <c r="J144" s="154"/>
      <c r="K144" s="168"/>
      <c r="L144" s="170"/>
      <c r="M144" s="154"/>
      <c r="N144" s="168"/>
      <c r="O144" s="154"/>
      <c r="P144" s="166"/>
      <c r="Q144" s="154"/>
      <c r="R144" s="166"/>
      <c r="S144" s="164"/>
      <c r="T144" s="185"/>
      <c r="U144" s="187"/>
      <c r="V144" s="164"/>
      <c r="W144" s="185"/>
      <c r="X144" s="187"/>
      <c r="Y144" s="164"/>
      <c r="Z144" s="190"/>
      <c r="AA144" s="190"/>
      <c r="AB144" s="190"/>
      <c r="AC144" s="190"/>
      <c r="AD144" s="174"/>
      <c r="AE144" s="66"/>
      <c r="AF144" s="172"/>
      <c r="AG144" s="172"/>
      <c r="AH144" s="181"/>
      <c r="AI144" s="182"/>
      <c r="AJ144" s="182"/>
      <c r="AK144" s="182"/>
      <c r="AL144" s="183"/>
      <c r="AM144" s="176"/>
      <c r="AN144" s="176"/>
      <c r="AO144" s="178"/>
      <c r="AQ144" s="192"/>
      <c r="AR144" s="192"/>
      <c r="AU144" s="395"/>
    </row>
    <row r="145" spans="1:47" ht="18" customHeight="1" x14ac:dyDescent="0.2">
      <c r="A145" s="141"/>
      <c r="B145" s="135"/>
      <c r="C145" s="136"/>
      <c r="D145" s="136"/>
      <c r="E145" s="136"/>
      <c r="F145" s="137"/>
      <c r="G145" s="158"/>
      <c r="H145" s="160"/>
      <c r="I145" s="162"/>
      <c r="J145" s="153"/>
      <c r="K145" s="167"/>
      <c r="L145" s="169"/>
      <c r="M145" s="153"/>
      <c r="N145" s="167"/>
      <c r="O145" s="153"/>
      <c r="P145" s="165"/>
      <c r="Q145" s="153"/>
      <c r="R145" s="165"/>
      <c r="S145" s="163"/>
      <c r="T145" s="184"/>
      <c r="U145" s="186"/>
      <c r="V145" s="163"/>
      <c r="W145" s="184"/>
      <c r="X145" s="186"/>
      <c r="Y145" s="188"/>
      <c r="Z145" s="189"/>
      <c r="AA145" s="191"/>
      <c r="AB145" s="191"/>
      <c r="AC145" s="191"/>
      <c r="AD145" s="173"/>
      <c r="AE145" s="12"/>
      <c r="AF145" s="171"/>
      <c r="AG145" s="171"/>
      <c r="AH145" s="135"/>
      <c r="AI145" s="179"/>
      <c r="AJ145" s="179"/>
      <c r="AK145" s="179"/>
      <c r="AL145" s="180"/>
      <c r="AM145" s="175"/>
      <c r="AN145" s="175"/>
      <c r="AO145" s="177"/>
      <c r="AQ145" s="192">
        <f>IF(G145="x", 1,0)</f>
        <v>0</v>
      </c>
      <c r="AR145" s="192">
        <f>IF(H145="x", 1,0)</f>
        <v>0</v>
      </c>
      <c r="AU145" s="395" t="str">
        <f>IF(A145="","",4)</f>
        <v/>
      </c>
    </row>
    <row r="146" spans="1:47" ht="18" customHeight="1" thickBot="1" x14ac:dyDescent="0.25">
      <c r="A146" s="142"/>
      <c r="B146" s="138"/>
      <c r="C146" s="139"/>
      <c r="D146" s="139"/>
      <c r="E146" s="139"/>
      <c r="F146" s="140"/>
      <c r="G146" s="159"/>
      <c r="H146" s="161"/>
      <c r="I146" s="161"/>
      <c r="J146" s="154"/>
      <c r="K146" s="168"/>
      <c r="L146" s="170"/>
      <c r="M146" s="154"/>
      <c r="N146" s="168"/>
      <c r="O146" s="154"/>
      <c r="P146" s="166"/>
      <c r="Q146" s="154"/>
      <c r="R146" s="166"/>
      <c r="S146" s="164"/>
      <c r="T146" s="185"/>
      <c r="U146" s="187"/>
      <c r="V146" s="164"/>
      <c r="W146" s="185"/>
      <c r="X146" s="187"/>
      <c r="Y146" s="164"/>
      <c r="Z146" s="190"/>
      <c r="AA146" s="190"/>
      <c r="AB146" s="190"/>
      <c r="AC146" s="190"/>
      <c r="AD146" s="174"/>
      <c r="AE146" s="66"/>
      <c r="AF146" s="172"/>
      <c r="AG146" s="172"/>
      <c r="AH146" s="181"/>
      <c r="AI146" s="182"/>
      <c r="AJ146" s="182"/>
      <c r="AK146" s="182"/>
      <c r="AL146" s="183"/>
      <c r="AM146" s="176"/>
      <c r="AN146" s="176"/>
      <c r="AO146" s="178"/>
      <c r="AQ146" s="192"/>
      <c r="AR146" s="192"/>
      <c r="AU146" s="395"/>
    </row>
    <row r="147" spans="1:47" ht="18" customHeight="1" x14ac:dyDescent="0.2">
      <c r="A147" s="141"/>
      <c r="B147" s="135"/>
      <c r="C147" s="136"/>
      <c r="D147" s="136"/>
      <c r="E147" s="136"/>
      <c r="F147" s="137"/>
      <c r="G147" s="158"/>
      <c r="H147" s="160"/>
      <c r="I147" s="162"/>
      <c r="J147" s="153"/>
      <c r="K147" s="167"/>
      <c r="L147" s="169"/>
      <c r="M147" s="153"/>
      <c r="N147" s="167"/>
      <c r="O147" s="153"/>
      <c r="P147" s="165"/>
      <c r="Q147" s="153"/>
      <c r="R147" s="165"/>
      <c r="S147" s="163"/>
      <c r="T147" s="184"/>
      <c r="U147" s="186"/>
      <c r="V147" s="163"/>
      <c r="W147" s="184"/>
      <c r="X147" s="186"/>
      <c r="Y147" s="188"/>
      <c r="Z147" s="189"/>
      <c r="AA147" s="191"/>
      <c r="AB147" s="191"/>
      <c r="AC147" s="191"/>
      <c r="AD147" s="173"/>
      <c r="AE147" s="12"/>
      <c r="AF147" s="171"/>
      <c r="AG147" s="171"/>
      <c r="AH147" s="135"/>
      <c r="AI147" s="179"/>
      <c r="AJ147" s="179"/>
      <c r="AK147" s="179"/>
      <c r="AL147" s="180"/>
      <c r="AM147" s="175"/>
      <c r="AN147" s="175"/>
      <c r="AO147" s="177"/>
      <c r="AQ147" s="192">
        <f>IF(G147="x", 1,0)</f>
        <v>0</v>
      </c>
      <c r="AR147" s="192">
        <f>IF(H147="x", 1,0)</f>
        <v>0</v>
      </c>
      <c r="AU147" s="395" t="str">
        <f>IF(A147="","",4)</f>
        <v/>
      </c>
    </row>
    <row r="148" spans="1:47" ht="18" customHeight="1" thickBot="1" x14ac:dyDescent="0.25">
      <c r="A148" s="142"/>
      <c r="B148" s="138"/>
      <c r="C148" s="139"/>
      <c r="D148" s="139"/>
      <c r="E148" s="139"/>
      <c r="F148" s="140"/>
      <c r="G148" s="159"/>
      <c r="H148" s="161"/>
      <c r="I148" s="161"/>
      <c r="J148" s="154"/>
      <c r="K148" s="168"/>
      <c r="L148" s="170"/>
      <c r="M148" s="154"/>
      <c r="N148" s="168"/>
      <c r="O148" s="154"/>
      <c r="P148" s="166"/>
      <c r="Q148" s="154"/>
      <c r="R148" s="166"/>
      <c r="S148" s="164"/>
      <c r="T148" s="185"/>
      <c r="U148" s="187"/>
      <c r="V148" s="164"/>
      <c r="W148" s="185"/>
      <c r="X148" s="187"/>
      <c r="Y148" s="164"/>
      <c r="Z148" s="190"/>
      <c r="AA148" s="190"/>
      <c r="AB148" s="190"/>
      <c r="AC148" s="190"/>
      <c r="AD148" s="174"/>
      <c r="AE148" s="66"/>
      <c r="AF148" s="172"/>
      <c r="AG148" s="172"/>
      <c r="AH148" s="181"/>
      <c r="AI148" s="182"/>
      <c r="AJ148" s="182"/>
      <c r="AK148" s="182"/>
      <c r="AL148" s="183"/>
      <c r="AM148" s="176"/>
      <c r="AN148" s="176"/>
      <c r="AO148" s="178"/>
      <c r="AQ148" s="192"/>
      <c r="AR148" s="192"/>
      <c r="AU148" s="395"/>
    </row>
    <row r="149" spans="1:47" ht="18" customHeight="1" x14ac:dyDescent="0.2">
      <c r="A149" s="141"/>
      <c r="B149" s="135"/>
      <c r="C149" s="136"/>
      <c r="D149" s="136"/>
      <c r="E149" s="136"/>
      <c r="F149" s="137"/>
      <c r="G149" s="158"/>
      <c r="H149" s="160"/>
      <c r="I149" s="162"/>
      <c r="J149" s="153"/>
      <c r="K149" s="167"/>
      <c r="L149" s="169"/>
      <c r="M149" s="153"/>
      <c r="N149" s="167"/>
      <c r="O149" s="153"/>
      <c r="P149" s="165"/>
      <c r="Q149" s="153"/>
      <c r="R149" s="165"/>
      <c r="S149" s="163"/>
      <c r="T149" s="184"/>
      <c r="U149" s="186"/>
      <c r="V149" s="163"/>
      <c r="W149" s="184"/>
      <c r="X149" s="186"/>
      <c r="Y149" s="188"/>
      <c r="Z149" s="189"/>
      <c r="AA149" s="191"/>
      <c r="AB149" s="191"/>
      <c r="AC149" s="191"/>
      <c r="AD149" s="173"/>
      <c r="AE149" s="12"/>
      <c r="AF149" s="171"/>
      <c r="AG149" s="171"/>
      <c r="AH149" s="135"/>
      <c r="AI149" s="179"/>
      <c r="AJ149" s="179"/>
      <c r="AK149" s="179"/>
      <c r="AL149" s="180"/>
      <c r="AM149" s="175"/>
      <c r="AN149" s="175"/>
      <c r="AO149" s="177"/>
      <c r="AQ149" s="192">
        <f>IF(G149="x", 1,0)</f>
        <v>0</v>
      </c>
      <c r="AR149" s="192">
        <f>IF(H149="x", 1,0)</f>
        <v>0</v>
      </c>
      <c r="AU149" s="395" t="str">
        <f>IF(A149="","",4)</f>
        <v/>
      </c>
    </row>
    <row r="150" spans="1:47" ht="18" customHeight="1" thickBot="1" x14ac:dyDescent="0.25">
      <c r="A150" s="142"/>
      <c r="B150" s="138"/>
      <c r="C150" s="139"/>
      <c r="D150" s="139"/>
      <c r="E150" s="139"/>
      <c r="F150" s="140"/>
      <c r="G150" s="159"/>
      <c r="H150" s="161"/>
      <c r="I150" s="161"/>
      <c r="J150" s="154"/>
      <c r="K150" s="168"/>
      <c r="L150" s="170"/>
      <c r="M150" s="154"/>
      <c r="N150" s="168"/>
      <c r="O150" s="154"/>
      <c r="P150" s="166"/>
      <c r="Q150" s="154"/>
      <c r="R150" s="166"/>
      <c r="S150" s="164"/>
      <c r="T150" s="185"/>
      <c r="U150" s="187"/>
      <c r="V150" s="164"/>
      <c r="W150" s="185"/>
      <c r="X150" s="187"/>
      <c r="Y150" s="164"/>
      <c r="Z150" s="190"/>
      <c r="AA150" s="190"/>
      <c r="AB150" s="190"/>
      <c r="AC150" s="190"/>
      <c r="AD150" s="174"/>
      <c r="AE150" s="66"/>
      <c r="AF150" s="172"/>
      <c r="AG150" s="172"/>
      <c r="AH150" s="181"/>
      <c r="AI150" s="182"/>
      <c r="AJ150" s="182"/>
      <c r="AK150" s="182"/>
      <c r="AL150" s="183"/>
      <c r="AM150" s="176"/>
      <c r="AN150" s="176"/>
      <c r="AO150" s="178"/>
      <c r="AQ150" s="192"/>
      <c r="AR150" s="192"/>
      <c r="AU150" s="395"/>
    </row>
    <row r="151" spans="1:47" ht="18" customHeight="1" x14ac:dyDescent="0.2">
      <c r="A151" s="141"/>
      <c r="B151" s="135"/>
      <c r="C151" s="136"/>
      <c r="D151" s="136"/>
      <c r="E151" s="136"/>
      <c r="F151" s="137"/>
      <c r="G151" s="158"/>
      <c r="H151" s="160"/>
      <c r="I151" s="162"/>
      <c r="J151" s="153"/>
      <c r="K151" s="167"/>
      <c r="L151" s="169"/>
      <c r="M151" s="153"/>
      <c r="N151" s="167"/>
      <c r="O151" s="153"/>
      <c r="P151" s="165"/>
      <c r="Q151" s="153"/>
      <c r="R151" s="165"/>
      <c r="S151" s="163"/>
      <c r="T151" s="184"/>
      <c r="U151" s="186"/>
      <c r="V151" s="163"/>
      <c r="W151" s="184"/>
      <c r="X151" s="186"/>
      <c r="Y151" s="188"/>
      <c r="Z151" s="189"/>
      <c r="AA151" s="191"/>
      <c r="AB151" s="191"/>
      <c r="AC151" s="191"/>
      <c r="AD151" s="173"/>
      <c r="AE151" s="12"/>
      <c r="AF151" s="171"/>
      <c r="AG151" s="171"/>
      <c r="AH151" s="135"/>
      <c r="AI151" s="179"/>
      <c r="AJ151" s="179"/>
      <c r="AK151" s="179"/>
      <c r="AL151" s="180"/>
      <c r="AM151" s="175"/>
      <c r="AN151" s="175"/>
      <c r="AO151" s="177"/>
      <c r="AQ151" s="192">
        <f>IF(G151="x", 1,0)</f>
        <v>0</v>
      </c>
      <c r="AR151" s="192">
        <f>IF(H151="x", 1,0)</f>
        <v>0</v>
      </c>
      <c r="AU151" s="395" t="str">
        <f>IF(A151="","",4)</f>
        <v/>
      </c>
    </row>
    <row r="152" spans="1:47" ht="18" customHeight="1" thickBot="1" x14ac:dyDescent="0.25">
      <c r="A152" s="142"/>
      <c r="B152" s="138"/>
      <c r="C152" s="139"/>
      <c r="D152" s="139"/>
      <c r="E152" s="139"/>
      <c r="F152" s="140"/>
      <c r="G152" s="159"/>
      <c r="H152" s="161"/>
      <c r="I152" s="161"/>
      <c r="J152" s="154"/>
      <c r="K152" s="168"/>
      <c r="L152" s="170"/>
      <c r="M152" s="154"/>
      <c r="N152" s="168"/>
      <c r="O152" s="154"/>
      <c r="P152" s="166"/>
      <c r="Q152" s="154"/>
      <c r="R152" s="166"/>
      <c r="S152" s="164"/>
      <c r="T152" s="185"/>
      <c r="U152" s="187"/>
      <c r="V152" s="164"/>
      <c r="W152" s="185"/>
      <c r="X152" s="187"/>
      <c r="Y152" s="164"/>
      <c r="Z152" s="190"/>
      <c r="AA152" s="190"/>
      <c r="AB152" s="190"/>
      <c r="AC152" s="190"/>
      <c r="AD152" s="174"/>
      <c r="AE152" s="66"/>
      <c r="AF152" s="172"/>
      <c r="AG152" s="172"/>
      <c r="AH152" s="181"/>
      <c r="AI152" s="182"/>
      <c r="AJ152" s="182"/>
      <c r="AK152" s="182"/>
      <c r="AL152" s="183"/>
      <c r="AM152" s="176"/>
      <c r="AN152" s="176"/>
      <c r="AO152" s="178"/>
      <c r="AQ152" s="192"/>
      <c r="AR152" s="192"/>
      <c r="AU152" s="395"/>
    </row>
    <row r="153" spans="1:47" ht="18" customHeight="1" x14ac:dyDescent="0.2">
      <c r="A153" s="141"/>
      <c r="B153" s="135"/>
      <c r="C153" s="136"/>
      <c r="D153" s="136"/>
      <c r="E153" s="136"/>
      <c r="F153" s="137"/>
      <c r="G153" s="158"/>
      <c r="H153" s="160"/>
      <c r="I153" s="162"/>
      <c r="J153" s="153"/>
      <c r="K153" s="167"/>
      <c r="L153" s="169"/>
      <c r="M153" s="153"/>
      <c r="N153" s="167"/>
      <c r="O153" s="153"/>
      <c r="P153" s="165"/>
      <c r="Q153" s="153"/>
      <c r="R153" s="165"/>
      <c r="S153" s="163"/>
      <c r="T153" s="184"/>
      <c r="U153" s="186"/>
      <c r="V153" s="163"/>
      <c r="W153" s="184"/>
      <c r="X153" s="186"/>
      <c r="Y153" s="188"/>
      <c r="Z153" s="189"/>
      <c r="AA153" s="191"/>
      <c r="AB153" s="191"/>
      <c r="AC153" s="191"/>
      <c r="AD153" s="173"/>
      <c r="AE153" s="12"/>
      <c r="AF153" s="171"/>
      <c r="AG153" s="171"/>
      <c r="AH153" s="135"/>
      <c r="AI153" s="179"/>
      <c r="AJ153" s="179"/>
      <c r="AK153" s="179"/>
      <c r="AL153" s="180"/>
      <c r="AM153" s="175"/>
      <c r="AN153" s="175"/>
      <c r="AO153" s="177"/>
      <c r="AQ153" s="192">
        <f>IF(G153="x", 1,0)</f>
        <v>0</v>
      </c>
      <c r="AR153" s="192">
        <f>IF(H153="x", 1,0)</f>
        <v>0</v>
      </c>
      <c r="AU153" s="395" t="str">
        <f>IF(A153="","",4)</f>
        <v/>
      </c>
    </row>
    <row r="154" spans="1:47" ht="18" customHeight="1" thickBot="1" x14ac:dyDescent="0.25">
      <c r="A154" s="142"/>
      <c r="B154" s="138"/>
      <c r="C154" s="139"/>
      <c r="D154" s="139"/>
      <c r="E154" s="139"/>
      <c r="F154" s="140"/>
      <c r="G154" s="159"/>
      <c r="H154" s="161"/>
      <c r="I154" s="161"/>
      <c r="J154" s="154"/>
      <c r="K154" s="168"/>
      <c r="L154" s="170"/>
      <c r="M154" s="154"/>
      <c r="N154" s="168"/>
      <c r="O154" s="154"/>
      <c r="P154" s="166"/>
      <c r="Q154" s="154"/>
      <c r="R154" s="166"/>
      <c r="S154" s="164"/>
      <c r="T154" s="185"/>
      <c r="U154" s="187"/>
      <c r="V154" s="164"/>
      <c r="W154" s="185"/>
      <c r="X154" s="187"/>
      <c r="Y154" s="164"/>
      <c r="Z154" s="190"/>
      <c r="AA154" s="190"/>
      <c r="AB154" s="190"/>
      <c r="AC154" s="190"/>
      <c r="AD154" s="174"/>
      <c r="AE154" s="66"/>
      <c r="AF154" s="172"/>
      <c r="AG154" s="172"/>
      <c r="AH154" s="181"/>
      <c r="AI154" s="182"/>
      <c r="AJ154" s="182"/>
      <c r="AK154" s="182"/>
      <c r="AL154" s="183"/>
      <c r="AM154" s="176"/>
      <c r="AN154" s="176"/>
      <c r="AO154" s="178"/>
      <c r="AQ154" s="192"/>
      <c r="AR154" s="192"/>
      <c r="AU154" s="395"/>
    </row>
    <row r="155" spans="1:47" ht="18" customHeight="1" x14ac:dyDescent="0.2">
      <c r="A155" s="141"/>
      <c r="B155" s="135"/>
      <c r="C155" s="136"/>
      <c r="D155" s="136"/>
      <c r="E155" s="136"/>
      <c r="F155" s="137"/>
      <c r="G155" s="158"/>
      <c r="H155" s="160"/>
      <c r="I155" s="162"/>
      <c r="J155" s="153"/>
      <c r="K155" s="167"/>
      <c r="L155" s="169"/>
      <c r="M155" s="153"/>
      <c r="N155" s="167"/>
      <c r="O155" s="153"/>
      <c r="P155" s="165"/>
      <c r="Q155" s="153"/>
      <c r="R155" s="165"/>
      <c r="S155" s="163"/>
      <c r="T155" s="184"/>
      <c r="U155" s="186"/>
      <c r="V155" s="163"/>
      <c r="W155" s="184"/>
      <c r="X155" s="186"/>
      <c r="Y155" s="188"/>
      <c r="Z155" s="189"/>
      <c r="AA155" s="191"/>
      <c r="AB155" s="191"/>
      <c r="AC155" s="191"/>
      <c r="AD155" s="173"/>
      <c r="AE155" s="12"/>
      <c r="AF155" s="171"/>
      <c r="AG155" s="171"/>
      <c r="AH155" s="135"/>
      <c r="AI155" s="179"/>
      <c r="AJ155" s="179"/>
      <c r="AK155" s="179"/>
      <c r="AL155" s="180"/>
      <c r="AM155" s="175"/>
      <c r="AN155" s="175"/>
      <c r="AO155" s="177"/>
      <c r="AQ155" s="192">
        <f>IF(G155="x", 1,0)</f>
        <v>0</v>
      </c>
      <c r="AR155" s="192">
        <f>IF(H155="x", 1,0)</f>
        <v>0</v>
      </c>
      <c r="AU155" s="395" t="str">
        <f>IF(A155="","",4)</f>
        <v/>
      </c>
    </row>
    <row r="156" spans="1:47" ht="18" customHeight="1" thickBot="1" x14ac:dyDescent="0.25">
      <c r="A156" s="142"/>
      <c r="B156" s="138"/>
      <c r="C156" s="139"/>
      <c r="D156" s="139"/>
      <c r="E156" s="139"/>
      <c r="F156" s="140"/>
      <c r="G156" s="159"/>
      <c r="H156" s="161"/>
      <c r="I156" s="161"/>
      <c r="J156" s="154"/>
      <c r="K156" s="168"/>
      <c r="L156" s="170"/>
      <c r="M156" s="154"/>
      <c r="N156" s="168"/>
      <c r="O156" s="154"/>
      <c r="P156" s="166"/>
      <c r="Q156" s="154"/>
      <c r="R156" s="166"/>
      <c r="S156" s="164"/>
      <c r="T156" s="185"/>
      <c r="U156" s="187"/>
      <c r="V156" s="164"/>
      <c r="W156" s="185"/>
      <c r="X156" s="187"/>
      <c r="Y156" s="164"/>
      <c r="Z156" s="190"/>
      <c r="AA156" s="190"/>
      <c r="AB156" s="190"/>
      <c r="AC156" s="190"/>
      <c r="AD156" s="174"/>
      <c r="AE156" s="66"/>
      <c r="AF156" s="172"/>
      <c r="AG156" s="172"/>
      <c r="AH156" s="181"/>
      <c r="AI156" s="182"/>
      <c r="AJ156" s="182"/>
      <c r="AK156" s="182"/>
      <c r="AL156" s="183"/>
      <c r="AM156" s="176"/>
      <c r="AN156" s="176"/>
      <c r="AO156" s="178"/>
      <c r="AQ156" s="192"/>
      <c r="AR156" s="192"/>
      <c r="AU156" s="395"/>
    </row>
    <row r="157" spans="1:47" ht="18" customHeight="1" x14ac:dyDescent="0.2">
      <c r="A157" s="141"/>
      <c r="B157" s="135"/>
      <c r="C157" s="136"/>
      <c r="D157" s="136"/>
      <c r="E157" s="136"/>
      <c r="F157" s="137"/>
      <c r="G157" s="158"/>
      <c r="H157" s="160"/>
      <c r="I157" s="162"/>
      <c r="J157" s="153"/>
      <c r="K157" s="167"/>
      <c r="L157" s="169"/>
      <c r="M157" s="153"/>
      <c r="N157" s="167"/>
      <c r="O157" s="153"/>
      <c r="P157" s="165"/>
      <c r="Q157" s="153"/>
      <c r="R157" s="165"/>
      <c r="S157" s="163"/>
      <c r="T157" s="184"/>
      <c r="U157" s="186"/>
      <c r="V157" s="163"/>
      <c r="W157" s="184"/>
      <c r="X157" s="186"/>
      <c r="Y157" s="188"/>
      <c r="Z157" s="189"/>
      <c r="AA157" s="191"/>
      <c r="AB157" s="191"/>
      <c r="AC157" s="191"/>
      <c r="AD157" s="173"/>
      <c r="AE157" s="12"/>
      <c r="AF157" s="171"/>
      <c r="AG157" s="171"/>
      <c r="AH157" s="135"/>
      <c r="AI157" s="179"/>
      <c r="AJ157" s="179"/>
      <c r="AK157" s="179"/>
      <c r="AL157" s="180"/>
      <c r="AM157" s="175"/>
      <c r="AN157" s="175"/>
      <c r="AO157" s="177"/>
      <c r="AQ157" s="192">
        <f>IF(G157="x", 1,0)</f>
        <v>0</v>
      </c>
      <c r="AR157" s="192">
        <f>IF(H157="x", 1,0)</f>
        <v>0</v>
      </c>
      <c r="AU157" s="395" t="str">
        <f>IF(A157="","",4)</f>
        <v/>
      </c>
    </row>
    <row r="158" spans="1:47" ht="18" customHeight="1" thickBot="1" x14ac:dyDescent="0.25">
      <c r="A158" s="142"/>
      <c r="B158" s="138"/>
      <c r="C158" s="139"/>
      <c r="D158" s="139"/>
      <c r="E158" s="139"/>
      <c r="F158" s="140"/>
      <c r="G158" s="159"/>
      <c r="H158" s="161"/>
      <c r="I158" s="161"/>
      <c r="J158" s="154"/>
      <c r="K158" s="168"/>
      <c r="L158" s="170"/>
      <c r="M158" s="154"/>
      <c r="N158" s="168"/>
      <c r="O158" s="154"/>
      <c r="P158" s="166"/>
      <c r="Q158" s="154"/>
      <c r="R158" s="166"/>
      <c r="S158" s="164"/>
      <c r="T158" s="185"/>
      <c r="U158" s="187"/>
      <c r="V158" s="164"/>
      <c r="W158" s="185"/>
      <c r="X158" s="187"/>
      <c r="Y158" s="164"/>
      <c r="Z158" s="190"/>
      <c r="AA158" s="190"/>
      <c r="AB158" s="190"/>
      <c r="AC158" s="190"/>
      <c r="AD158" s="174"/>
      <c r="AE158" s="66"/>
      <c r="AF158" s="172"/>
      <c r="AG158" s="172"/>
      <c r="AH158" s="181"/>
      <c r="AI158" s="182"/>
      <c r="AJ158" s="182"/>
      <c r="AK158" s="182"/>
      <c r="AL158" s="183"/>
      <c r="AM158" s="176"/>
      <c r="AN158" s="176"/>
      <c r="AO158" s="178"/>
      <c r="AQ158" s="192"/>
      <c r="AR158" s="192"/>
      <c r="AU158" s="395"/>
    </row>
    <row r="159" spans="1:47" ht="18" customHeight="1" x14ac:dyDescent="0.2">
      <c r="A159" s="141"/>
      <c r="B159" s="135"/>
      <c r="C159" s="136"/>
      <c r="D159" s="136"/>
      <c r="E159" s="136"/>
      <c r="F159" s="137"/>
      <c r="G159" s="158"/>
      <c r="H159" s="160"/>
      <c r="I159" s="162"/>
      <c r="J159" s="153"/>
      <c r="K159" s="167"/>
      <c r="L159" s="169"/>
      <c r="M159" s="153"/>
      <c r="N159" s="167"/>
      <c r="O159" s="153"/>
      <c r="P159" s="165"/>
      <c r="Q159" s="153"/>
      <c r="R159" s="165"/>
      <c r="S159" s="163"/>
      <c r="T159" s="184"/>
      <c r="U159" s="186"/>
      <c r="V159" s="163"/>
      <c r="W159" s="184"/>
      <c r="X159" s="186"/>
      <c r="Y159" s="188"/>
      <c r="Z159" s="189"/>
      <c r="AA159" s="191"/>
      <c r="AB159" s="191"/>
      <c r="AC159" s="191"/>
      <c r="AD159" s="173"/>
      <c r="AE159" s="12"/>
      <c r="AF159" s="171"/>
      <c r="AG159" s="171"/>
      <c r="AH159" s="135"/>
      <c r="AI159" s="179"/>
      <c r="AJ159" s="179"/>
      <c r="AK159" s="179"/>
      <c r="AL159" s="180"/>
      <c r="AM159" s="175"/>
      <c r="AN159" s="175"/>
      <c r="AO159" s="177"/>
      <c r="AQ159" s="192">
        <f>IF(G159="x", 1,0)</f>
        <v>0</v>
      </c>
      <c r="AR159" s="192">
        <f>IF(H159="x", 1,0)</f>
        <v>0</v>
      </c>
      <c r="AU159" s="395" t="str">
        <f>IF(A159="","",5)</f>
        <v/>
      </c>
    </row>
    <row r="160" spans="1:47" ht="18" customHeight="1" thickBot="1" x14ac:dyDescent="0.25">
      <c r="A160" s="142"/>
      <c r="B160" s="138"/>
      <c r="C160" s="139"/>
      <c r="D160" s="139"/>
      <c r="E160" s="139"/>
      <c r="F160" s="140"/>
      <c r="G160" s="159"/>
      <c r="H160" s="161"/>
      <c r="I160" s="161"/>
      <c r="J160" s="154"/>
      <c r="K160" s="168"/>
      <c r="L160" s="170"/>
      <c r="M160" s="154"/>
      <c r="N160" s="168"/>
      <c r="O160" s="154"/>
      <c r="P160" s="166"/>
      <c r="Q160" s="154"/>
      <c r="R160" s="166"/>
      <c r="S160" s="164"/>
      <c r="T160" s="185"/>
      <c r="U160" s="187"/>
      <c r="V160" s="164"/>
      <c r="W160" s="185"/>
      <c r="X160" s="187"/>
      <c r="Y160" s="164"/>
      <c r="Z160" s="190"/>
      <c r="AA160" s="190"/>
      <c r="AB160" s="190"/>
      <c r="AC160" s="190"/>
      <c r="AD160" s="174"/>
      <c r="AE160" s="66"/>
      <c r="AF160" s="172"/>
      <c r="AG160" s="172"/>
      <c r="AH160" s="181"/>
      <c r="AI160" s="182"/>
      <c r="AJ160" s="182"/>
      <c r="AK160" s="182"/>
      <c r="AL160" s="183"/>
      <c r="AM160" s="176"/>
      <c r="AN160" s="176"/>
      <c r="AO160" s="178"/>
      <c r="AQ160" s="192"/>
      <c r="AR160" s="192"/>
      <c r="AU160" s="395"/>
    </row>
    <row r="161" spans="1:47" ht="18" customHeight="1" x14ac:dyDescent="0.2">
      <c r="A161" s="141"/>
      <c r="B161" s="135"/>
      <c r="C161" s="136"/>
      <c r="D161" s="136"/>
      <c r="E161" s="136"/>
      <c r="F161" s="137"/>
      <c r="G161" s="158"/>
      <c r="H161" s="160"/>
      <c r="I161" s="162"/>
      <c r="J161" s="153"/>
      <c r="K161" s="167"/>
      <c r="L161" s="169"/>
      <c r="M161" s="153"/>
      <c r="N161" s="167"/>
      <c r="O161" s="153"/>
      <c r="P161" s="165"/>
      <c r="Q161" s="153"/>
      <c r="R161" s="165"/>
      <c r="S161" s="163"/>
      <c r="T161" s="184"/>
      <c r="U161" s="186"/>
      <c r="V161" s="163"/>
      <c r="W161" s="184"/>
      <c r="X161" s="186"/>
      <c r="Y161" s="188"/>
      <c r="Z161" s="189"/>
      <c r="AA161" s="191"/>
      <c r="AB161" s="191"/>
      <c r="AC161" s="191"/>
      <c r="AD161" s="173"/>
      <c r="AE161" s="12"/>
      <c r="AF161" s="171"/>
      <c r="AG161" s="171"/>
      <c r="AH161" s="135"/>
      <c r="AI161" s="179"/>
      <c r="AJ161" s="179"/>
      <c r="AK161" s="179"/>
      <c r="AL161" s="180"/>
      <c r="AM161" s="175"/>
      <c r="AN161" s="175"/>
      <c r="AO161" s="177"/>
      <c r="AQ161" s="192">
        <f>IF(G161="x", 1,0)</f>
        <v>0</v>
      </c>
      <c r="AR161" s="192">
        <f>IF(H161="x", 1,0)</f>
        <v>0</v>
      </c>
      <c r="AU161" s="395" t="str">
        <f>IF(A161="","",5)</f>
        <v/>
      </c>
    </row>
    <row r="162" spans="1:47" ht="18" customHeight="1" thickBot="1" x14ac:dyDescent="0.25">
      <c r="A162" s="142"/>
      <c r="B162" s="138"/>
      <c r="C162" s="139"/>
      <c r="D162" s="139"/>
      <c r="E162" s="139"/>
      <c r="F162" s="140"/>
      <c r="G162" s="159"/>
      <c r="H162" s="161"/>
      <c r="I162" s="161"/>
      <c r="J162" s="154"/>
      <c r="K162" s="168"/>
      <c r="L162" s="170"/>
      <c r="M162" s="154"/>
      <c r="N162" s="168"/>
      <c r="O162" s="154"/>
      <c r="P162" s="166"/>
      <c r="Q162" s="154"/>
      <c r="R162" s="166"/>
      <c r="S162" s="164"/>
      <c r="T162" s="185"/>
      <c r="U162" s="187"/>
      <c r="V162" s="164"/>
      <c r="W162" s="185"/>
      <c r="X162" s="187"/>
      <c r="Y162" s="164"/>
      <c r="Z162" s="190"/>
      <c r="AA162" s="190"/>
      <c r="AB162" s="190"/>
      <c r="AC162" s="190"/>
      <c r="AD162" s="174"/>
      <c r="AE162" s="66"/>
      <c r="AF162" s="172"/>
      <c r="AG162" s="172"/>
      <c r="AH162" s="181"/>
      <c r="AI162" s="182"/>
      <c r="AJ162" s="182"/>
      <c r="AK162" s="182"/>
      <c r="AL162" s="183"/>
      <c r="AM162" s="176"/>
      <c r="AN162" s="176"/>
      <c r="AO162" s="178"/>
      <c r="AQ162" s="192"/>
      <c r="AR162" s="192"/>
      <c r="AU162" s="395"/>
    </row>
    <row r="163" spans="1:47" ht="18" customHeight="1" x14ac:dyDescent="0.2">
      <c r="A163" s="141"/>
      <c r="B163" s="135"/>
      <c r="C163" s="136"/>
      <c r="D163" s="136"/>
      <c r="E163" s="136"/>
      <c r="F163" s="137"/>
      <c r="G163" s="158"/>
      <c r="H163" s="160"/>
      <c r="I163" s="162"/>
      <c r="J163" s="153"/>
      <c r="K163" s="167"/>
      <c r="L163" s="169"/>
      <c r="M163" s="153"/>
      <c r="N163" s="167"/>
      <c r="O163" s="153"/>
      <c r="P163" s="165"/>
      <c r="Q163" s="153"/>
      <c r="R163" s="165"/>
      <c r="S163" s="163"/>
      <c r="T163" s="184"/>
      <c r="U163" s="186"/>
      <c r="V163" s="163"/>
      <c r="W163" s="184"/>
      <c r="X163" s="186"/>
      <c r="Y163" s="188"/>
      <c r="Z163" s="189"/>
      <c r="AA163" s="191"/>
      <c r="AB163" s="191"/>
      <c r="AC163" s="191"/>
      <c r="AD163" s="173"/>
      <c r="AE163" s="12"/>
      <c r="AF163" s="171"/>
      <c r="AG163" s="171"/>
      <c r="AH163" s="135"/>
      <c r="AI163" s="179"/>
      <c r="AJ163" s="179"/>
      <c r="AK163" s="179"/>
      <c r="AL163" s="180"/>
      <c r="AM163" s="175"/>
      <c r="AN163" s="175"/>
      <c r="AO163" s="177"/>
      <c r="AQ163" s="192">
        <f>IF(G163="x", 1,0)</f>
        <v>0</v>
      </c>
      <c r="AR163" s="192">
        <f>IF(H163="x", 1,0)</f>
        <v>0</v>
      </c>
      <c r="AU163" s="395" t="str">
        <f>IF(A163="","",5)</f>
        <v/>
      </c>
    </row>
    <row r="164" spans="1:47" ht="18" customHeight="1" thickBot="1" x14ac:dyDescent="0.25">
      <c r="A164" s="142"/>
      <c r="B164" s="138"/>
      <c r="C164" s="139"/>
      <c r="D164" s="139"/>
      <c r="E164" s="139"/>
      <c r="F164" s="140"/>
      <c r="G164" s="159"/>
      <c r="H164" s="161"/>
      <c r="I164" s="161"/>
      <c r="J164" s="154"/>
      <c r="K164" s="168"/>
      <c r="L164" s="170"/>
      <c r="M164" s="154"/>
      <c r="N164" s="168"/>
      <c r="O164" s="154"/>
      <c r="P164" s="166"/>
      <c r="Q164" s="154"/>
      <c r="R164" s="166"/>
      <c r="S164" s="164"/>
      <c r="T164" s="185"/>
      <c r="U164" s="187"/>
      <c r="V164" s="164"/>
      <c r="W164" s="185"/>
      <c r="X164" s="187"/>
      <c r="Y164" s="164"/>
      <c r="Z164" s="190"/>
      <c r="AA164" s="190"/>
      <c r="AB164" s="190"/>
      <c r="AC164" s="190"/>
      <c r="AD164" s="174"/>
      <c r="AE164" s="66"/>
      <c r="AF164" s="172"/>
      <c r="AG164" s="172"/>
      <c r="AH164" s="181"/>
      <c r="AI164" s="182"/>
      <c r="AJ164" s="182"/>
      <c r="AK164" s="182"/>
      <c r="AL164" s="183"/>
      <c r="AM164" s="176"/>
      <c r="AN164" s="176"/>
      <c r="AO164" s="178"/>
      <c r="AQ164" s="192"/>
      <c r="AR164" s="192"/>
      <c r="AU164" s="395"/>
    </row>
    <row r="165" spans="1:47" ht="18" customHeight="1" x14ac:dyDescent="0.2">
      <c r="A165" s="141"/>
      <c r="B165" s="135"/>
      <c r="C165" s="136"/>
      <c r="D165" s="136"/>
      <c r="E165" s="136"/>
      <c r="F165" s="137"/>
      <c r="G165" s="158"/>
      <c r="H165" s="160"/>
      <c r="I165" s="162"/>
      <c r="J165" s="153"/>
      <c r="K165" s="167"/>
      <c r="L165" s="169"/>
      <c r="M165" s="153"/>
      <c r="N165" s="167"/>
      <c r="O165" s="153"/>
      <c r="P165" s="165"/>
      <c r="Q165" s="153"/>
      <c r="R165" s="165"/>
      <c r="S165" s="163"/>
      <c r="T165" s="184"/>
      <c r="U165" s="186"/>
      <c r="V165" s="163"/>
      <c r="W165" s="184"/>
      <c r="X165" s="186"/>
      <c r="Y165" s="188"/>
      <c r="Z165" s="189"/>
      <c r="AA165" s="191"/>
      <c r="AB165" s="191"/>
      <c r="AC165" s="191"/>
      <c r="AD165" s="173"/>
      <c r="AE165" s="12"/>
      <c r="AF165" s="171"/>
      <c r="AG165" s="171"/>
      <c r="AH165" s="135"/>
      <c r="AI165" s="179"/>
      <c r="AJ165" s="179"/>
      <c r="AK165" s="179"/>
      <c r="AL165" s="180"/>
      <c r="AM165" s="175"/>
      <c r="AN165" s="175"/>
      <c r="AO165" s="177"/>
      <c r="AQ165" s="192">
        <f>IF(G165="x", 1,0)</f>
        <v>0</v>
      </c>
      <c r="AR165" s="192">
        <f>IF(H165="x", 1,0)</f>
        <v>0</v>
      </c>
      <c r="AU165" s="395" t="str">
        <f>IF(A165="","",5)</f>
        <v/>
      </c>
    </row>
    <row r="166" spans="1:47" ht="18" customHeight="1" thickBot="1" x14ac:dyDescent="0.25">
      <c r="A166" s="142"/>
      <c r="B166" s="138"/>
      <c r="C166" s="139"/>
      <c r="D166" s="139"/>
      <c r="E166" s="139"/>
      <c r="F166" s="140"/>
      <c r="G166" s="159"/>
      <c r="H166" s="161"/>
      <c r="I166" s="161"/>
      <c r="J166" s="154"/>
      <c r="K166" s="168"/>
      <c r="L166" s="170"/>
      <c r="M166" s="154"/>
      <c r="N166" s="168"/>
      <c r="O166" s="154"/>
      <c r="P166" s="166"/>
      <c r="Q166" s="154"/>
      <c r="R166" s="166"/>
      <c r="S166" s="164"/>
      <c r="T166" s="185"/>
      <c r="U166" s="187"/>
      <c r="V166" s="164"/>
      <c r="W166" s="185"/>
      <c r="X166" s="187"/>
      <c r="Y166" s="164"/>
      <c r="Z166" s="190"/>
      <c r="AA166" s="190"/>
      <c r="AB166" s="190"/>
      <c r="AC166" s="190"/>
      <c r="AD166" s="174"/>
      <c r="AE166" s="66"/>
      <c r="AF166" s="172"/>
      <c r="AG166" s="172"/>
      <c r="AH166" s="181"/>
      <c r="AI166" s="182"/>
      <c r="AJ166" s="182"/>
      <c r="AK166" s="182"/>
      <c r="AL166" s="183"/>
      <c r="AM166" s="176"/>
      <c r="AN166" s="176"/>
      <c r="AO166" s="178"/>
      <c r="AQ166" s="192"/>
      <c r="AR166" s="192"/>
      <c r="AU166" s="395"/>
    </row>
    <row r="167" spans="1:47" ht="18" customHeight="1" x14ac:dyDescent="0.2">
      <c r="A167" s="141"/>
      <c r="B167" s="135"/>
      <c r="C167" s="136"/>
      <c r="D167" s="136"/>
      <c r="E167" s="136"/>
      <c r="F167" s="137"/>
      <c r="G167" s="158"/>
      <c r="H167" s="160"/>
      <c r="I167" s="162"/>
      <c r="J167" s="153"/>
      <c r="K167" s="167"/>
      <c r="L167" s="169"/>
      <c r="M167" s="153"/>
      <c r="N167" s="167"/>
      <c r="O167" s="153"/>
      <c r="P167" s="165"/>
      <c r="Q167" s="153"/>
      <c r="R167" s="165"/>
      <c r="S167" s="163"/>
      <c r="T167" s="184"/>
      <c r="U167" s="186"/>
      <c r="V167" s="163"/>
      <c r="W167" s="184"/>
      <c r="X167" s="186"/>
      <c r="Y167" s="188"/>
      <c r="Z167" s="189"/>
      <c r="AA167" s="191"/>
      <c r="AB167" s="191"/>
      <c r="AC167" s="191"/>
      <c r="AD167" s="173"/>
      <c r="AE167" s="12"/>
      <c r="AF167" s="171"/>
      <c r="AG167" s="171"/>
      <c r="AH167" s="135"/>
      <c r="AI167" s="179"/>
      <c r="AJ167" s="179"/>
      <c r="AK167" s="179"/>
      <c r="AL167" s="180"/>
      <c r="AM167" s="175"/>
      <c r="AN167" s="175"/>
      <c r="AO167" s="177"/>
      <c r="AQ167" s="192">
        <f>IF(G167="x", 1,0)</f>
        <v>0</v>
      </c>
      <c r="AR167" s="192">
        <f>IF(H167="x", 1,0)</f>
        <v>0</v>
      </c>
      <c r="AU167" s="395" t="str">
        <f>IF(A167="","",5)</f>
        <v/>
      </c>
    </row>
    <row r="168" spans="1:47" ht="18" customHeight="1" thickBot="1" x14ac:dyDescent="0.25">
      <c r="A168" s="142"/>
      <c r="B168" s="138"/>
      <c r="C168" s="139"/>
      <c r="D168" s="139"/>
      <c r="E168" s="139"/>
      <c r="F168" s="140"/>
      <c r="G168" s="159"/>
      <c r="H168" s="161"/>
      <c r="I168" s="161"/>
      <c r="J168" s="154"/>
      <c r="K168" s="168"/>
      <c r="L168" s="170"/>
      <c r="M168" s="154"/>
      <c r="N168" s="168"/>
      <c r="O168" s="154"/>
      <c r="P168" s="166"/>
      <c r="Q168" s="154"/>
      <c r="R168" s="166"/>
      <c r="S168" s="164"/>
      <c r="T168" s="185"/>
      <c r="U168" s="187"/>
      <c r="V168" s="164"/>
      <c r="W168" s="185"/>
      <c r="X168" s="187"/>
      <c r="Y168" s="164"/>
      <c r="Z168" s="190"/>
      <c r="AA168" s="190"/>
      <c r="AB168" s="190"/>
      <c r="AC168" s="190"/>
      <c r="AD168" s="174"/>
      <c r="AE168" s="66"/>
      <c r="AF168" s="172"/>
      <c r="AG168" s="172"/>
      <c r="AH168" s="181"/>
      <c r="AI168" s="182"/>
      <c r="AJ168" s="182"/>
      <c r="AK168" s="182"/>
      <c r="AL168" s="183"/>
      <c r="AM168" s="176"/>
      <c r="AN168" s="176"/>
      <c r="AO168" s="178"/>
      <c r="AQ168" s="192"/>
      <c r="AR168" s="192"/>
      <c r="AU168" s="395"/>
    </row>
    <row r="169" spans="1:47" ht="18" customHeight="1" x14ac:dyDescent="0.2">
      <c r="A169" s="141"/>
      <c r="B169" s="135"/>
      <c r="C169" s="136"/>
      <c r="D169" s="136"/>
      <c r="E169" s="136"/>
      <c r="F169" s="137"/>
      <c r="G169" s="158"/>
      <c r="H169" s="160"/>
      <c r="I169" s="162"/>
      <c r="J169" s="153"/>
      <c r="K169" s="167"/>
      <c r="L169" s="169"/>
      <c r="M169" s="153"/>
      <c r="N169" s="167"/>
      <c r="O169" s="153"/>
      <c r="P169" s="165"/>
      <c r="Q169" s="153"/>
      <c r="R169" s="165"/>
      <c r="S169" s="163"/>
      <c r="T169" s="184"/>
      <c r="U169" s="186"/>
      <c r="V169" s="163"/>
      <c r="W169" s="184"/>
      <c r="X169" s="186"/>
      <c r="Y169" s="188"/>
      <c r="Z169" s="189"/>
      <c r="AA169" s="191"/>
      <c r="AB169" s="191"/>
      <c r="AC169" s="191"/>
      <c r="AD169" s="173"/>
      <c r="AE169" s="12"/>
      <c r="AF169" s="171"/>
      <c r="AG169" s="171"/>
      <c r="AH169" s="135"/>
      <c r="AI169" s="179"/>
      <c r="AJ169" s="179"/>
      <c r="AK169" s="179"/>
      <c r="AL169" s="180"/>
      <c r="AM169" s="175"/>
      <c r="AN169" s="175"/>
      <c r="AO169" s="177"/>
      <c r="AQ169" s="192">
        <f>IF(G169="x", 1,0)</f>
        <v>0</v>
      </c>
      <c r="AR169" s="192">
        <f>IF(H169="x", 1,0)</f>
        <v>0</v>
      </c>
      <c r="AU169" s="395" t="str">
        <f>IF(A169="","",5)</f>
        <v/>
      </c>
    </row>
    <row r="170" spans="1:47" ht="18" customHeight="1" thickBot="1" x14ac:dyDescent="0.25">
      <c r="A170" s="142"/>
      <c r="B170" s="138"/>
      <c r="C170" s="139"/>
      <c r="D170" s="139"/>
      <c r="E170" s="139"/>
      <c r="F170" s="140"/>
      <c r="G170" s="159"/>
      <c r="H170" s="161"/>
      <c r="I170" s="161"/>
      <c r="J170" s="154"/>
      <c r="K170" s="168"/>
      <c r="L170" s="170"/>
      <c r="M170" s="154"/>
      <c r="N170" s="168"/>
      <c r="O170" s="154"/>
      <c r="P170" s="166"/>
      <c r="Q170" s="154"/>
      <c r="R170" s="166"/>
      <c r="S170" s="164"/>
      <c r="T170" s="185"/>
      <c r="U170" s="187"/>
      <c r="V170" s="164"/>
      <c r="W170" s="185"/>
      <c r="X170" s="187"/>
      <c r="Y170" s="164"/>
      <c r="Z170" s="190"/>
      <c r="AA170" s="190"/>
      <c r="AB170" s="190"/>
      <c r="AC170" s="190"/>
      <c r="AD170" s="174"/>
      <c r="AE170" s="66"/>
      <c r="AF170" s="172"/>
      <c r="AG170" s="172"/>
      <c r="AH170" s="181"/>
      <c r="AI170" s="182"/>
      <c r="AJ170" s="182"/>
      <c r="AK170" s="182"/>
      <c r="AL170" s="183"/>
      <c r="AM170" s="176"/>
      <c r="AN170" s="176"/>
      <c r="AO170" s="178"/>
      <c r="AQ170" s="192"/>
      <c r="AR170" s="192"/>
      <c r="AU170" s="395"/>
    </row>
    <row r="171" spans="1:47" ht="18" customHeight="1" x14ac:dyDescent="0.2">
      <c r="A171" s="141"/>
      <c r="B171" s="135"/>
      <c r="C171" s="136"/>
      <c r="D171" s="136"/>
      <c r="E171" s="136"/>
      <c r="F171" s="137"/>
      <c r="G171" s="158"/>
      <c r="H171" s="160"/>
      <c r="I171" s="162"/>
      <c r="J171" s="153"/>
      <c r="K171" s="167"/>
      <c r="L171" s="169"/>
      <c r="M171" s="153"/>
      <c r="N171" s="167"/>
      <c r="O171" s="153"/>
      <c r="P171" s="165"/>
      <c r="Q171" s="153"/>
      <c r="R171" s="165"/>
      <c r="S171" s="163"/>
      <c r="T171" s="184"/>
      <c r="U171" s="186"/>
      <c r="V171" s="163"/>
      <c r="W171" s="184"/>
      <c r="X171" s="186"/>
      <c r="Y171" s="188"/>
      <c r="Z171" s="189"/>
      <c r="AA171" s="191"/>
      <c r="AB171" s="191"/>
      <c r="AC171" s="191"/>
      <c r="AD171" s="173"/>
      <c r="AE171" s="12"/>
      <c r="AF171" s="171"/>
      <c r="AG171" s="171"/>
      <c r="AH171" s="135"/>
      <c r="AI171" s="179"/>
      <c r="AJ171" s="179"/>
      <c r="AK171" s="179"/>
      <c r="AL171" s="180"/>
      <c r="AM171" s="175"/>
      <c r="AN171" s="175"/>
      <c r="AO171" s="177"/>
      <c r="AQ171" s="192">
        <f>IF(G171="x", 1,0)</f>
        <v>0</v>
      </c>
      <c r="AR171" s="192">
        <f>IF(H171="x", 1,0)</f>
        <v>0</v>
      </c>
      <c r="AU171" s="395" t="str">
        <f>IF(A171="","",5)</f>
        <v/>
      </c>
    </row>
    <row r="172" spans="1:47" ht="18" customHeight="1" thickBot="1" x14ac:dyDescent="0.25">
      <c r="A172" s="142"/>
      <c r="B172" s="138"/>
      <c r="C172" s="139"/>
      <c r="D172" s="139"/>
      <c r="E172" s="139"/>
      <c r="F172" s="140"/>
      <c r="G172" s="159"/>
      <c r="H172" s="161"/>
      <c r="I172" s="161"/>
      <c r="J172" s="154"/>
      <c r="K172" s="168"/>
      <c r="L172" s="170"/>
      <c r="M172" s="154"/>
      <c r="N172" s="168"/>
      <c r="O172" s="154"/>
      <c r="P172" s="166"/>
      <c r="Q172" s="154"/>
      <c r="R172" s="166"/>
      <c r="S172" s="164"/>
      <c r="T172" s="185"/>
      <c r="U172" s="187"/>
      <c r="V172" s="164"/>
      <c r="W172" s="185"/>
      <c r="X172" s="187"/>
      <c r="Y172" s="164"/>
      <c r="Z172" s="190"/>
      <c r="AA172" s="190"/>
      <c r="AB172" s="190"/>
      <c r="AC172" s="190"/>
      <c r="AD172" s="174"/>
      <c r="AE172" s="66"/>
      <c r="AF172" s="172"/>
      <c r="AG172" s="172"/>
      <c r="AH172" s="181"/>
      <c r="AI172" s="182"/>
      <c r="AJ172" s="182"/>
      <c r="AK172" s="182"/>
      <c r="AL172" s="183"/>
      <c r="AM172" s="176"/>
      <c r="AN172" s="176"/>
      <c r="AO172" s="178"/>
      <c r="AQ172" s="192"/>
      <c r="AR172" s="192"/>
      <c r="AU172" s="395"/>
    </row>
    <row r="173" spans="1:47" ht="18" customHeight="1" x14ac:dyDescent="0.2">
      <c r="A173" s="141"/>
      <c r="B173" s="135"/>
      <c r="C173" s="136"/>
      <c r="D173" s="136"/>
      <c r="E173" s="136"/>
      <c r="F173" s="137"/>
      <c r="G173" s="158"/>
      <c r="H173" s="160"/>
      <c r="I173" s="162"/>
      <c r="J173" s="153"/>
      <c r="K173" s="167"/>
      <c r="L173" s="169"/>
      <c r="M173" s="153"/>
      <c r="N173" s="167"/>
      <c r="O173" s="153"/>
      <c r="P173" s="165"/>
      <c r="Q173" s="153"/>
      <c r="R173" s="165"/>
      <c r="S173" s="163"/>
      <c r="T173" s="184"/>
      <c r="U173" s="186"/>
      <c r="V173" s="163"/>
      <c r="W173" s="184"/>
      <c r="X173" s="186"/>
      <c r="Y173" s="188"/>
      <c r="Z173" s="189"/>
      <c r="AA173" s="191"/>
      <c r="AB173" s="191"/>
      <c r="AC173" s="191"/>
      <c r="AD173" s="173"/>
      <c r="AE173" s="12"/>
      <c r="AF173" s="171"/>
      <c r="AG173" s="171"/>
      <c r="AH173" s="135"/>
      <c r="AI173" s="179"/>
      <c r="AJ173" s="179"/>
      <c r="AK173" s="179"/>
      <c r="AL173" s="180"/>
      <c r="AM173" s="175"/>
      <c r="AN173" s="175"/>
      <c r="AO173" s="177"/>
      <c r="AQ173" s="192">
        <f>IF(G173="x", 1,0)</f>
        <v>0</v>
      </c>
      <c r="AR173" s="192">
        <f>IF(H173="x", 1,0)</f>
        <v>0</v>
      </c>
      <c r="AU173" s="395" t="str">
        <f>IF(A173="","",5)</f>
        <v/>
      </c>
    </row>
    <row r="174" spans="1:47" ht="18" customHeight="1" thickBot="1" x14ac:dyDescent="0.25">
      <c r="A174" s="142"/>
      <c r="B174" s="138"/>
      <c r="C174" s="139"/>
      <c r="D174" s="139"/>
      <c r="E174" s="139"/>
      <c r="F174" s="140"/>
      <c r="G174" s="159"/>
      <c r="H174" s="161"/>
      <c r="I174" s="161"/>
      <c r="J174" s="154"/>
      <c r="K174" s="168"/>
      <c r="L174" s="170"/>
      <c r="M174" s="154"/>
      <c r="N174" s="168"/>
      <c r="O174" s="154"/>
      <c r="P174" s="166"/>
      <c r="Q174" s="154"/>
      <c r="R174" s="166"/>
      <c r="S174" s="164"/>
      <c r="T174" s="185"/>
      <c r="U174" s="187"/>
      <c r="V174" s="164"/>
      <c r="W174" s="185"/>
      <c r="X174" s="187"/>
      <c r="Y174" s="164"/>
      <c r="Z174" s="190"/>
      <c r="AA174" s="190"/>
      <c r="AB174" s="190"/>
      <c r="AC174" s="190"/>
      <c r="AD174" s="174"/>
      <c r="AE174" s="66"/>
      <c r="AF174" s="172"/>
      <c r="AG174" s="172"/>
      <c r="AH174" s="181"/>
      <c r="AI174" s="182"/>
      <c r="AJ174" s="182"/>
      <c r="AK174" s="182"/>
      <c r="AL174" s="183"/>
      <c r="AM174" s="176"/>
      <c r="AN174" s="176"/>
      <c r="AO174" s="178"/>
      <c r="AQ174" s="192"/>
      <c r="AR174" s="192"/>
      <c r="AU174" s="395"/>
    </row>
    <row r="175" spans="1:47" ht="18" customHeight="1" x14ac:dyDescent="0.2">
      <c r="A175" s="141"/>
      <c r="B175" s="135"/>
      <c r="C175" s="136"/>
      <c r="D175" s="136"/>
      <c r="E175" s="136"/>
      <c r="F175" s="137"/>
      <c r="G175" s="158"/>
      <c r="H175" s="160"/>
      <c r="I175" s="162"/>
      <c r="J175" s="153"/>
      <c r="K175" s="167"/>
      <c r="L175" s="169"/>
      <c r="M175" s="153"/>
      <c r="N175" s="167"/>
      <c r="O175" s="153"/>
      <c r="P175" s="165"/>
      <c r="Q175" s="153"/>
      <c r="R175" s="165"/>
      <c r="S175" s="163"/>
      <c r="T175" s="184"/>
      <c r="U175" s="186"/>
      <c r="V175" s="163"/>
      <c r="W175" s="184"/>
      <c r="X175" s="186"/>
      <c r="Y175" s="188"/>
      <c r="Z175" s="189"/>
      <c r="AA175" s="191"/>
      <c r="AB175" s="191"/>
      <c r="AC175" s="191"/>
      <c r="AD175" s="173"/>
      <c r="AE175" s="12"/>
      <c r="AF175" s="171"/>
      <c r="AG175" s="171"/>
      <c r="AH175" s="135"/>
      <c r="AI175" s="179"/>
      <c r="AJ175" s="179"/>
      <c r="AK175" s="179"/>
      <c r="AL175" s="180"/>
      <c r="AM175" s="175"/>
      <c r="AN175" s="175"/>
      <c r="AO175" s="177"/>
      <c r="AQ175" s="192">
        <f>IF(G175="x", 1,0)</f>
        <v>0</v>
      </c>
      <c r="AR175" s="192">
        <f>IF(H175="x", 1,0)</f>
        <v>0</v>
      </c>
      <c r="AU175" s="395" t="str">
        <f>IF(A175="","",5)</f>
        <v/>
      </c>
    </row>
    <row r="176" spans="1:47" ht="18" customHeight="1" thickBot="1" x14ac:dyDescent="0.25">
      <c r="A176" s="142"/>
      <c r="B176" s="138"/>
      <c r="C176" s="139"/>
      <c r="D176" s="139"/>
      <c r="E176" s="139"/>
      <c r="F176" s="140"/>
      <c r="G176" s="159"/>
      <c r="H176" s="161"/>
      <c r="I176" s="161"/>
      <c r="J176" s="154"/>
      <c r="K176" s="168"/>
      <c r="L176" s="170"/>
      <c r="M176" s="154"/>
      <c r="N176" s="168"/>
      <c r="O176" s="154"/>
      <c r="P176" s="166"/>
      <c r="Q176" s="154"/>
      <c r="R176" s="166"/>
      <c r="S176" s="164"/>
      <c r="T176" s="185"/>
      <c r="U176" s="187"/>
      <c r="V176" s="164"/>
      <c r="W176" s="185"/>
      <c r="X176" s="187"/>
      <c r="Y176" s="164"/>
      <c r="Z176" s="190"/>
      <c r="AA176" s="190"/>
      <c r="AB176" s="190"/>
      <c r="AC176" s="190"/>
      <c r="AD176" s="174"/>
      <c r="AE176" s="66"/>
      <c r="AF176" s="172"/>
      <c r="AG176" s="172"/>
      <c r="AH176" s="181"/>
      <c r="AI176" s="182"/>
      <c r="AJ176" s="182"/>
      <c r="AK176" s="182"/>
      <c r="AL176" s="183"/>
      <c r="AM176" s="176"/>
      <c r="AN176" s="176"/>
      <c r="AO176" s="178"/>
      <c r="AQ176" s="192"/>
      <c r="AR176" s="192"/>
      <c r="AU176" s="395"/>
    </row>
    <row r="177" spans="1:47" ht="18" customHeight="1" x14ac:dyDescent="0.2">
      <c r="A177" s="141"/>
      <c r="B177" s="135"/>
      <c r="C177" s="136"/>
      <c r="D177" s="136"/>
      <c r="E177" s="136"/>
      <c r="F177" s="137"/>
      <c r="G177" s="158"/>
      <c r="H177" s="160"/>
      <c r="I177" s="162"/>
      <c r="J177" s="153"/>
      <c r="K177" s="167"/>
      <c r="L177" s="169"/>
      <c r="M177" s="153"/>
      <c r="N177" s="167"/>
      <c r="O177" s="153"/>
      <c r="P177" s="165"/>
      <c r="Q177" s="153"/>
      <c r="R177" s="165"/>
      <c r="S177" s="163"/>
      <c r="T177" s="184"/>
      <c r="U177" s="186"/>
      <c r="V177" s="163"/>
      <c r="W177" s="184"/>
      <c r="X177" s="186"/>
      <c r="Y177" s="188"/>
      <c r="Z177" s="189"/>
      <c r="AA177" s="191"/>
      <c r="AB177" s="191"/>
      <c r="AC177" s="191"/>
      <c r="AD177" s="173"/>
      <c r="AE177" s="12"/>
      <c r="AF177" s="171"/>
      <c r="AG177" s="171"/>
      <c r="AH177" s="135"/>
      <c r="AI177" s="179"/>
      <c r="AJ177" s="179"/>
      <c r="AK177" s="179"/>
      <c r="AL177" s="180"/>
      <c r="AM177" s="175"/>
      <c r="AN177" s="175"/>
      <c r="AO177" s="177"/>
      <c r="AQ177" s="192">
        <f>IF(G177="x", 1,0)</f>
        <v>0</v>
      </c>
      <c r="AR177" s="192">
        <f>IF(H177="x", 1,0)</f>
        <v>0</v>
      </c>
      <c r="AU177" s="395" t="str">
        <f>IF(A177="","",5)</f>
        <v/>
      </c>
    </row>
    <row r="178" spans="1:47" ht="18" customHeight="1" thickBot="1" x14ac:dyDescent="0.25">
      <c r="A178" s="142"/>
      <c r="B178" s="138"/>
      <c r="C178" s="139"/>
      <c r="D178" s="139"/>
      <c r="E178" s="139"/>
      <c r="F178" s="140"/>
      <c r="G178" s="159"/>
      <c r="H178" s="161"/>
      <c r="I178" s="161"/>
      <c r="J178" s="154"/>
      <c r="K178" s="168"/>
      <c r="L178" s="170"/>
      <c r="M178" s="154"/>
      <c r="N178" s="168"/>
      <c r="O178" s="154"/>
      <c r="P178" s="166"/>
      <c r="Q178" s="154"/>
      <c r="R178" s="166"/>
      <c r="S178" s="164"/>
      <c r="T178" s="185"/>
      <c r="U178" s="187"/>
      <c r="V178" s="164"/>
      <c r="W178" s="185"/>
      <c r="X178" s="187"/>
      <c r="Y178" s="164"/>
      <c r="Z178" s="190"/>
      <c r="AA178" s="190"/>
      <c r="AB178" s="190"/>
      <c r="AC178" s="190"/>
      <c r="AD178" s="174"/>
      <c r="AE178" s="66"/>
      <c r="AF178" s="172"/>
      <c r="AG178" s="172"/>
      <c r="AH178" s="181"/>
      <c r="AI178" s="182"/>
      <c r="AJ178" s="182"/>
      <c r="AK178" s="182"/>
      <c r="AL178" s="183"/>
      <c r="AM178" s="176"/>
      <c r="AN178" s="176"/>
      <c r="AO178" s="178"/>
      <c r="AQ178" s="192"/>
      <c r="AR178" s="192"/>
      <c r="AU178" s="395"/>
    </row>
    <row r="179" spans="1:47" ht="18" customHeight="1" x14ac:dyDescent="0.2">
      <c r="A179" s="141"/>
      <c r="B179" s="135"/>
      <c r="C179" s="136"/>
      <c r="D179" s="136"/>
      <c r="E179" s="136"/>
      <c r="F179" s="137"/>
      <c r="G179" s="158"/>
      <c r="H179" s="160"/>
      <c r="I179" s="162"/>
      <c r="J179" s="153"/>
      <c r="K179" s="167"/>
      <c r="L179" s="169"/>
      <c r="M179" s="153"/>
      <c r="N179" s="167"/>
      <c r="O179" s="153"/>
      <c r="P179" s="165"/>
      <c r="Q179" s="153"/>
      <c r="R179" s="165"/>
      <c r="S179" s="163"/>
      <c r="T179" s="184"/>
      <c r="U179" s="186"/>
      <c r="V179" s="163"/>
      <c r="W179" s="184"/>
      <c r="X179" s="186"/>
      <c r="Y179" s="188"/>
      <c r="Z179" s="189"/>
      <c r="AA179" s="191"/>
      <c r="AB179" s="191"/>
      <c r="AC179" s="191"/>
      <c r="AD179" s="173"/>
      <c r="AE179" s="12"/>
      <c r="AF179" s="171"/>
      <c r="AG179" s="171"/>
      <c r="AH179" s="135"/>
      <c r="AI179" s="179"/>
      <c r="AJ179" s="179"/>
      <c r="AK179" s="179"/>
      <c r="AL179" s="180"/>
      <c r="AM179" s="175"/>
      <c r="AN179" s="175"/>
      <c r="AO179" s="177"/>
      <c r="AQ179" s="192">
        <f>IF(G179="x", 1,0)</f>
        <v>0</v>
      </c>
      <c r="AR179" s="192">
        <f>IF(H179="x", 1,0)</f>
        <v>0</v>
      </c>
      <c r="AU179" s="395" t="str">
        <f>IF(A179="","",5)</f>
        <v/>
      </c>
    </row>
    <row r="180" spans="1:47" ht="18" customHeight="1" thickBot="1" x14ac:dyDescent="0.25">
      <c r="A180" s="142"/>
      <c r="B180" s="138"/>
      <c r="C180" s="139"/>
      <c r="D180" s="139"/>
      <c r="E180" s="139"/>
      <c r="F180" s="140"/>
      <c r="G180" s="159"/>
      <c r="H180" s="161"/>
      <c r="I180" s="161"/>
      <c r="J180" s="154"/>
      <c r="K180" s="168"/>
      <c r="L180" s="170"/>
      <c r="M180" s="154"/>
      <c r="N180" s="168"/>
      <c r="O180" s="154"/>
      <c r="P180" s="166"/>
      <c r="Q180" s="154"/>
      <c r="R180" s="166"/>
      <c r="S180" s="164"/>
      <c r="T180" s="185"/>
      <c r="U180" s="187"/>
      <c r="V180" s="164"/>
      <c r="W180" s="185"/>
      <c r="X180" s="187"/>
      <c r="Y180" s="164"/>
      <c r="Z180" s="190"/>
      <c r="AA180" s="190"/>
      <c r="AB180" s="190"/>
      <c r="AC180" s="190"/>
      <c r="AD180" s="174"/>
      <c r="AE180" s="66"/>
      <c r="AF180" s="172"/>
      <c r="AG180" s="172"/>
      <c r="AH180" s="181"/>
      <c r="AI180" s="182"/>
      <c r="AJ180" s="182"/>
      <c r="AK180" s="182"/>
      <c r="AL180" s="183"/>
      <c r="AM180" s="176"/>
      <c r="AN180" s="176"/>
      <c r="AO180" s="178"/>
      <c r="AQ180" s="192"/>
      <c r="AR180" s="192"/>
      <c r="AU180" s="395"/>
    </row>
    <row r="181" spans="1:47" ht="18" customHeight="1" x14ac:dyDescent="0.2">
      <c r="A181" s="141"/>
      <c r="B181" s="135"/>
      <c r="C181" s="136"/>
      <c r="D181" s="136"/>
      <c r="E181" s="136"/>
      <c r="F181" s="137"/>
      <c r="G181" s="158"/>
      <c r="H181" s="160"/>
      <c r="I181" s="162"/>
      <c r="J181" s="153"/>
      <c r="K181" s="167"/>
      <c r="L181" s="169"/>
      <c r="M181" s="153"/>
      <c r="N181" s="167"/>
      <c r="O181" s="153"/>
      <c r="P181" s="165"/>
      <c r="Q181" s="153"/>
      <c r="R181" s="165"/>
      <c r="S181" s="163"/>
      <c r="T181" s="184"/>
      <c r="U181" s="186"/>
      <c r="V181" s="163"/>
      <c r="W181" s="184"/>
      <c r="X181" s="186"/>
      <c r="Y181" s="188"/>
      <c r="Z181" s="189"/>
      <c r="AA181" s="191"/>
      <c r="AB181" s="191"/>
      <c r="AC181" s="191"/>
      <c r="AD181" s="173"/>
      <c r="AE181" s="12"/>
      <c r="AF181" s="171"/>
      <c r="AG181" s="171"/>
      <c r="AH181" s="135"/>
      <c r="AI181" s="179"/>
      <c r="AJ181" s="179"/>
      <c r="AK181" s="179"/>
      <c r="AL181" s="180"/>
      <c r="AM181" s="175"/>
      <c r="AN181" s="175"/>
      <c r="AO181" s="177"/>
      <c r="AQ181" s="192">
        <f>IF(G181="x", 1,0)</f>
        <v>0</v>
      </c>
      <c r="AR181" s="192">
        <f>IF(H181="x", 1,0)</f>
        <v>0</v>
      </c>
      <c r="AU181" s="395" t="str">
        <f>IF(A181="","",5)</f>
        <v/>
      </c>
    </row>
    <row r="182" spans="1:47" ht="18" customHeight="1" thickBot="1" x14ac:dyDescent="0.25">
      <c r="A182" s="142"/>
      <c r="B182" s="138"/>
      <c r="C182" s="139"/>
      <c r="D182" s="139"/>
      <c r="E182" s="139"/>
      <c r="F182" s="140"/>
      <c r="G182" s="159"/>
      <c r="H182" s="161"/>
      <c r="I182" s="161"/>
      <c r="J182" s="154"/>
      <c r="K182" s="168"/>
      <c r="L182" s="170"/>
      <c r="M182" s="154"/>
      <c r="N182" s="168"/>
      <c r="O182" s="154"/>
      <c r="P182" s="166"/>
      <c r="Q182" s="154"/>
      <c r="R182" s="166"/>
      <c r="S182" s="164"/>
      <c r="T182" s="185"/>
      <c r="U182" s="187"/>
      <c r="V182" s="164"/>
      <c r="W182" s="185"/>
      <c r="X182" s="187"/>
      <c r="Y182" s="164"/>
      <c r="Z182" s="190"/>
      <c r="AA182" s="190"/>
      <c r="AB182" s="190"/>
      <c r="AC182" s="190"/>
      <c r="AD182" s="174"/>
      <c r="AE182" s="66"/>
      <c r="AF182" s="172"/>
      <c r="AG182" s="172"/>
      <c r="AH182" s="181"/>
      <c r="AI182" s="182"/>
      <c r="AJ182" s="182"/>
      <c r="AK182" s="182"/>
      <c r="AL182" s="183"/>
      <c r="AM182" s="176"/>
      <c r="AN182" s="176"/>
      <c r="AO182" s="178"/>
      <c r="AQ182" s="192"/>
      <c r="AR182" s="192"/>
      <c r="AU182" s="395"/>
    </row>
    <row r="183" spans="1:47" ht="18" customHeight="1" x14ac:dyDescent="0.2">
      <c r="A183" s="141"/>
      <c r="B183" s="135"/>
      <c r="C183" s="136"/>
      <c r="D183" s="136"/>
      <c r="E183" s="136"/>
      <c r="F183" s="137"/>
      <c r="G183" s="158"/>
      <c r="H183" s="160"/>
      <c r="I183" s="162"/>
      <c r="J183" s="153"/>
      <c r="K183" s="167"/>
      <c r="L183" s="169"/>
      <c r="M183" s="153"/>
      <c r="N183" s="167"/>
      <c r="O183" s="153"/>
      <c r="P183" s="165"/>
      <c r="Q183" s="153"/>
      <c r="R183" s="165"/>
      <c r="S183" s="163"/>
      <c r="T183" s="184"/>
      <c r="U183" s="186"/>
      <c r="V183" s="163"/>
      <c r="W183" s="184"/>
      <c r="X183" s="186"/>
      <c r="Y183" s="188"/>
      <c r="Z183" s="189"/>
      <c r="AA183" s="191"/>
      <c r="AB183" s="191"/>
      <c r="AC183" s="191"/>
      <c r="AD183" s="173"/>
      <c r="AE183" s="12"/>
      <c r="AF183" s="171"/>
      <c r="AG183" s="171"/>
      <c r="AH183" s="135"/>
      <c r="AI183" s="179"/>
      <c r="AJ183" s="179"/>
      <c r="AK183" s="179"/>
      <c r="AL183" s="180"/>
      <c r="AM183" s="175"/>
      <c r="AN183" s="175"/>
      <c r="AO183" s="177"/>
      <c r="AQ183" s="192">
        <f>IF(G183="x", 1,0)</f>
        <v>0</v>
      </c>
      <c r="AR183" s="192">
        <f>IF(H183="x", 1,0)</f>
        <v>0</v>
      </c>
      <c r="AU183" s="395" t="str">
        <f>IF(A183="","",5)</f>
        <v/>
      </c>
    </row>
    <row r="184" spans="1:47" ht="18" customHeight="1" thickBot="1" x14ac:dyDescent="0.25">
      <c r="A184" s="142"/>
      <c r="B184" s="138"/>
      <c r="C184" s="139"/>
      <c r="D184" s="139"/>
      <c r="E184" s="139"/>
      <c r="F184" s="140"/>
      <c r="G184" s="159"/>
      <c r="H184" s="161"/>
      <c r="I184" s="161"/>
      <c r="J184" s="154"/>
      <c r="K184" s="168"/>
      <c r="L184" s="170"/>
      <c r="M184" s="154"/>
      <c r="N184" s="168"/>
      <c r="O184" s="154"/>
      <c r="P184" s="166"/>
      <c r="Q184" s="154"/>
      <c r="R184" s="166"/>
      <c r="S184" s="164"/>
      <c r="T184" s="185"/>
      <c r="U184" s="187"/>
      <c r="V184" s="164"/>
      <c r="W184" s="185"/>
      <c r="X184" s="187"/>
      <c r="Y184" s="164"/>
      <c r="Z184" s="190"/>
      <c r="AA184" s="190"/>
      <c r="AB184" s="190"/>
      <c r="AC184" s="190"/>
      <c r="AD184" s="174"/>
      <c r="AE184" s="66"/>
      <c r="AF184" s="172"/>
      <c r="AG184" s="172"/>
      <c r="AH184" s="181"/>
      <c r="AI184" s="182"/>
      <c r="AJ184" s="182"/>
      <c r="AK184" s="182"/>
      <c r="AL184" s="183"/>
      <c r="AM184" s="176"/>
      <c r="AN184" s="176"/>
      <c r="AO184" s="178"/>
      <c r="AQ184" s="192"/>
      <c r="AR184" s="192"/>
      <c r="AU184" s="395"/>
    </row>
    <row r="185" spans="1:47" ht="18" customHeight="1" x14ac:dyDescent="0.2">
      <c r="A185" s="141"/>
      <c r="B185" s="135"/>
      <c r="C185" s="136"/>
      <c r="D185" s="136"/>
      <c r="E185" s="136"/>
      <c r="F185" s="137"/>
      <c r="G185" s="158"/>
      <c r="H185" s="160"/>
      <c r="I185" s="162"/>
      <c r="J185" s="153"/>
      <c r="K185" s="167"/>
      <c r="L185" s="169"/>
      <c r="M185" s="153"/>
      <c r="N185" s="167"/>
      <c r="O185" s="153"/>
      <c r="P185" s="165"/>
      <c r="Q185" s="153"/>
      <c r="R185" s="165"/>
      <c r="S185" s="163"/>
      <c r="T185" s="184"/>
      <c r="U185" s="186"/>
      <c r="V185" s="163"/>
      <c r="W185" s="184"/>
      <c r="X185" s="186"/>
      <c r="Y185" s="188"/>
      <c r="Z185" s="189"/>
      <c r="AA185" s="191"/>
      <c r="AB185" s="191"/>
      <c r="AC185" s="191"/>
      <c r="AD185" s="173"/>
      <c r="AE185" s="12"/>
      <c r="AF185" s="171"/>
      <c r="AG185" s="171"/>
      <c r="AH185" s="135"/>
      <c r="AI185" s="179"/>
      <c r="AJ185" s="179"/>
      <c r="AK185" s="179"/>
      <c r="AL185" s="180"/>
      <c r="AM185" s="175"/>
      <c r="AN185" s="175"/>
      <c r="AO185" s="177"/>
      <c r="AQ185" s="192">
        <f>IF(G185="x", 1,0)</f>
        <v>0</v>
      </c>
      <c r="AR185" s="192">
        <f>IF(H185="x", 1,0)</f>
        <v>0</v>
      </c>
      <c r="AU185" s="395" t="str">
        <f>IF(A185="","",5)</f>
        <v/>
      </c>
    </row>
    <row r="186" spans="1:47" ht="18" customHeight="1" thickBot="1" x14ac:dyDescent="0.25">
      <c r="A186" s="142"/>
      <c r="B186" s="138"/>
      <c r="C186" s="139"/>
      <c r="D186" s="139"/>
      <c r="E186" s="139"/>
      <c r="F186" s="140"/>
      <c r="G186" s="159"/>
      <c r="H186" s="161"/>
      <c r="I186" s="161"/>
      <c r="J186" s="154"/>
      <c r="K186" s="168"/>
      <c r="L186" s="170"/>
      <c r="M186" s="154"/>
      <c r="N186" s="168"/>
      <c r="O186" s="154"/>
      <c r="P186" s="166"/>
      <c r="Q186" s="154"/>
      <c r="R186" s="166"/>
      <c r="S186" s="164"/>
      <c r="T186" s="185"/>
      <c r="U186" s="187"/>
      <c r="V186" s="164"/>
      <c r="W186" s="185"/>
      <c r="X186" s="187"/>
      <c r="Y186" s="164"/>
      <c r="Z186" s="190"/>
      <c r="AA186" s="190"/>
      <c r="AB186" s="190"/>
      <c r="AC186" s="190"/>
      <c r="AD186" s="174"/>
      <c r="AE186" s="66"/>
      <c r="AF186" s="172"/>
      <c r="AG186" s="172"/>
      <c r="AH186" s="181"/>
      <c r="AI186" s="182"/>
      <c r="AJ186" s="182"/>
      <c r="AK186" s="182"/>
      <c r="AL186" s="183"/>
      <c r="AM186" s="176"/>
      <c r="AN186" s="176"/>
      <c r="AO186" s="178"/>
      <c r="AQ186" s="192"/>
      <c r="AR186" s="192"/>
      <c r="AU186" s="395"/>
    </row>
    <row r="187" spans="1:47" ht="18" customHeight="1" x14ac:dyDescent="0.2">
      <c r="A187" s="141"/>
      <c r="B187" s="135"/>
      <c r="C187" s="136"/>
      <c r="D187" s="136"/>
      <c r="E187" s="136"/>
      <c r="F187" s="137"/>
      <c r="G187" s="158"/>
      <c r="H187" s="160"/>
      <c r="I187" s="162"/>
      <c r="J187" s="153"/>
      <c r="K187" s="167"/>
      <c r="L187" s="169"/>
      <c r="M187" s="153"/>
      <c r="N187" s="167"/>
      <c r="O187" s="153"/>
      <c r="P187" s="165"/>
      <c r="Q187" s="153"/>
      <c r="R187" s="165"/>
      <c r="S187" s="163"/>
      <c r="T187" s="184"/>
      <c r="U187" s="186"/>
      <c r="V187" s="163"/>
      <c r="W187" s="184"/>
      <c r="X187" s="186"/>
      <c r="Y187" s="188"/>
      <c r="Z187" s="189"/>
      <c r="AA187" s="191"/>
      <c r="AB187" s="191"/>
      <c r="AC187" s="191"/>
      <c r="AD187" s="173"/>
      <c r="AE187" s="12"/>
      <c r="AF187" s="171"/>
      <c r="AG187" s="171"/>
      <c r="AH187" s="135"/>
      <c r="AI187" s="179"/>
      <c r="AJ187" s="179"/>
      <c r="AK187" s="179"/>
      <c r="AL187" s="180"/>
      <c r="AM187" s="175"/>
      <c r="AN187" s="175"/>
      <c r="AO187" s="177"/>
      <c r="AQ187" s="192">
        <f>IF(G187="x", 1,0)</f>
        <v>0</v>
      </c>
      <c r="AR187" s="192">
        <f>IF(H187="x", 1,0)</f>
        <v>0</v>
      </c>
      <c r="AU187" s="395" t="str">
        <f>IF(A187="","",5)</f>
        <v/>
      </c>
    </row>
    <row r="188" spans="1:47" ht="18" customHeight="1" thickBot="1" x14ac:dyDescent="0.25">
      <c r="A188" s="142"/>
      <c r="B188" s="138"/>
      <c r="C188" s="139"/>
      <c r="D188" s="139"/>
      <c r="E188" s="139"/>
      <c r="F188" s="140"/>
      <c r="G188" s="159"/>
      <c r="H188" s="161"/>
      <c r="I188" s="161"/>
      <c r="J188" s="154"/>
      <c r="K188" s="168"/>
      <c r="L188" s="170"/>
      <c r="M188" s="154"/>
      <c r="N188" s="168"/>
      <c r="O188" s="154"/>
      <c r="P188" s="166"/>
      <c r="Q188" s="154"/>
      <c r="R188" s="166"/>
      <c r="S188" s="164"/>
      <c r="T188" s="185"/>
      <c r="U188" s="187"/>
      <c r="V188" s="164"/>
      <c r="W188" s="185"/>
      <c r="X188" s="187"/>
      <c r="Y188" s="164"/>
      <c r="Z188" s="190"/>
      <c r="AA188" s="190"/>
      <c r="AB188" s="190"/>
      <c r="AC188" s="190"/>
      <c r="AD188" s="174"/>
      <c r="AE188" s="66"/>
      <c r="AF188" s="172"/>
      <c r="AG188" s="172"/>
      <c r="AH188" s="181"/>
      <c r="AI188" s="182"/>
      <c r="AJ188" s="182"/>
      <c r="AK188" s="182"/>
      <c r="AL188" s="183"/>
      <c r="AM188" s="176"/>
      <c r="AN188" s="176"/>
      <c r="AO188" s="178"/>
      <c r="AQ188" s="192"/>
      <c r="AR188" s="192"/>
      <c r="AU188" s="395"/>
    </row>
    <row r="189" spans="1:47" ht="18" customHeight="1" x14ac:dyDescent="0.2">
      <c r="A189" s="141"/>
      <c r="B189" s="135"/>
      <c r="C189" s="136"/>
      <c r="D189" s="136"/>
      <c r="E189" s="136"/>
      <c r="F189" s="137"/>
      <c r="G189" s="158"/>
      <c r="H189" s="160"/>
      <c r="I189" s="162"/>
      <c r="J189" s="153"/>
      <c r="K189" s="167"/>
      <c r="L189" s="169"/>
      <c r="M189" s="153"/>
      <c r="N189" s="167"/>
      <c r="O189" s="153"/>
      <c r="P189" s="165"/>
      <c r="Q189" s="153"/>
      <c r="R189" s="165"/>
      <c r="S189" s="163"/>
      <c r="T189" s="184"/>
      <c r="U189" s="186"/>
      <c r="V189" s="163"/>
      <c r="W189" s="184"/>
      <c r="X189" s="186"/>
      <c r="Y189" s="188"/>
      <c r="Z189" s="189"/>
      <c r="AA189" s="191"/>
      <c r="AB189" s="191"/>
      <c r="AC189" s="191"/>
      <c r="AD189" s="173"/>
      <c r="AE189" s="12"/>
      <c r="AF189" s="171"/>
      <c r="AG189" s="171"/>
      <c r="AH189" s="135"/>
      <c r="AI189" s="179"/>
      <c r="AJ189" s="179"/>
      <c r="AK189" s="179"/>
      <c r="AL189" s="180"/>
      <c r="AM189" s="175"/>
      <c r="AN189" s="175"/>
      <c r="AO189" s="177"/>
      <c r="AQ189" s="192">
        <f>IF(G189="x", 1,0)</f>
        <v>0</v>
      </c>
      <c r="AR189" s="192">
        <f>IF(H189="x", 1,0)</f>
        <v>0</v>
      </c>
      <c r="AU189" s="395" t="str">
        <f>IF(A189="","",5)</f>
        <v/>
      </c>
    </row>
    <row r="190" spans="1:47" ht="18" customHeight="1" thickBot="1" x14ac:dyDescent="0.25">
      <c r="A190" s="142"/>
      <c r="B190" s="138"/>
      <c r="C190" s="139"/>
      <c r="D190" s="139"/>
      <c r="E190" s="139"/>
      <c r="F190" s="140"/>
      <c r="G190" s="159"/>
      <c r="H190" s="161"/>
      <c r="I190" s="161"/>
      <c r="J190" s="154"/>
      <c r="K190" s="168"/>
      <c r="L190" s="170"/>
      <c r="M190" s="154"/>
      <c r="N190" s="168"/>
      <c r="O190" s="154"/>
      <c r="P190" s="166"/>
      <c r="Q190" s="154"/>
      <c r="R190" s="166"/>
      <c r="S190" s="164"/>
      <c r="T190" s="185"/>
      <c r="U190" s="187"/>
      <c r="V190" s="164"/>
      <c r="W190" s="185"/>
      <c r="X190" s="187"/>
      <c r="Y190" s="164"/>
      <c r="Z190" s="190"/>
      <c r="AA190" s="190"/>
      <c r="AB190" s="190"/>
      <c r="AC190" s="190"/>
      <c r="AD190" s="174"/>
      <c r="AE190" s="66"/>
      <c r="AF190" s="172"/>
      <c r="AG190" s="172"/>
      <c r="AH190" s="181"/>
      <c r="AI190" s="182"/>
      <c r="AJ190" s="182"/>
      <c r="AK190" s="182"/>
      <c r="AL190" s="183"/>
      <c r="AM190" s="176"/>
      <c r="AN190" s="176"/>
      <c r="AO190" s="178"/>
      <c r="AQ190" s="192"/>
      <c r="AR190" s="192"/>
      <c r="AU190" s="395"/>
    </row>
    <row r="191" spans="1:47" ht="18" customHeight="1" x14ac:dyDescent="0.2">
      <c r="A191" s="141"/>
      <c r="B191" s="135"/>
      <c r="C191" s="136"/>
      <c r="D191" s="136"/>
      <c r="E191" s="136"/>
      <c r="F191" s="137"/>
      <c r="G191" s="158"/>
      <c r="H191" s="160"/>
      <c r="I191" s="162"/>
      <c r="J191" s="153"/>
      <c r="K191" s="167"/>
      <c r="L191" s="169"/>
      <c r="M191" s="153"/>
      <c r="N191" s="167"/>
      <c r="O191" s="153"/>
      <c r="P191" s="165"/>
      <c r="Q191" s="153"/>
      <c r="R191" s="165"/>
      <c r="S191" s="163"/>
      <c r="T191" s="184"/>
      <c r="U191" s="186"/>
      <c r="V191" s="163"/>
      <c r="W191" s="184"/>
      <c r="X191" s="186"/>
      <c r="Y191" s="188"/>
      <c r="Z191" s="189"/>
      <c r="AA191" s="191"/>
      <c r="AB191" s="191"/>
      <c r="AC191" s="191"/>
      <c r="AD191" s="173"/>
      <c r="AE191" s="12"/>
      <c r="AF191" s="171"/>
      <c r="AG191" s="171"/>
      <c r="AH191" s="135"/>
      <c r="AI191" s="179"/>
      <c r="AJ191" s="179"/>
      <c r="AK191" s="179"/>
      <c r="AL191" s="180"/>
      <c r="AM191" s="175"/>
      <c r="AN191" s="175"/>
      <c r="AO191" s="177"/>
      <c r="AQ191" s="192">
        <f>IF(G191="x", 1,0)</f>
        <v>0</v>
      </c>
      <c r="AR191" s="192">
        <f>IF(H191="x", 1,0)</f>
        <v>0</v>
      </c>
      <c r="AU191" s="395" t="str">
        <f>IF(A191="","",5)</f>
        <v/>
      </c>
    </row>
    <row r="192" spans="1:47" ht="18" customHeight="1" thickBot="1" x14ac:dyDescent="0.25">
      <c r="A192" s="142"/>
      <c r="B192" s="138"/>
      <c r="C192" s="139"/>
      <c r="D192" s="139"/>
      <c r="E192" s="139"/>
      <c r="F192" s="140"/>
      <c r="G192" s="159"/>
      <c r="H192" s="161"/>
      <c r="I192" s="161"/>
      <c r="J192" s="154"/>
      <c r="K192" s="168"/>
      <c r="L192" s="170"/>
      <c r="M192" s="154"/>
      <c r="N192" s="168"/>
      <c r="O192" s="154"/>
      <c r="P192" s="166"/>
      <c r="Q192" s="154"/>
      <c r="R192" s="166"/>
      <c r="S192" s="164"/>
      <c r="T192" s="185"/>
      <c r="U192" s="187"/>
      <c r="V192" s="164"/>
      <c r="W192" s="185"/>
      <c r="X192" s="187"/>
      <c r="Y192" s="164"/>
      <c r="Z192" s="190"/>
      <c r="AA192" s="190"/>
      <c r="AB192" s="190"/>
      <c r="AC192" s="190"/>
      <c r="AD192" s="174"/>
      <c r="AE192" s="66"/>
      <c r="AF192" s="172"/>
      <c r="AG192" s="172"/>
      <c r="AH192" s="181"/>
      <c r="AI192" s="182"/>
      <c r="AJ192" s="182"/>
      <c r="AK192" s="182"/>
      <c r="AL192" s="183"/>
      <c r="AM192" s="176"/>
      <c r="AN192" s="176"/>
      <c r="AO192" s="178"/>
      <c r="AQ192" s="192"/>
      <c r="AR192" s="192"/>
      <c r="AU192" s="395"/>
    </row>
    <row r="193" spans="1:47" ht="18" customHeight="1" x14ac:dyDescent="0.2">
      <c r="A193" s="141"/>
      <c r="B193" s="135"/>
      <c r="C193" s="136"/>
      <c r="D193" s="136"/>
      <c r="E193" s="136"/>
      <c r="F193" s="137"/>
      <c r="G193" s="158"/>
      <c r="H193" s="160"/>
      <c r="I193" s="162"/>
      <c r="J193" s="153"/>
      <c r="K193" s="167"/>
      <c r="L193" s="169"/>
      <c r="M193" s="153"/>
      <c r="N193" s="167"/>
      <c r="O193" s="153"/>
      <c r="P193" s="165"/>
      <c r="Q193" s="153"/>
      <c r="R193" s="165"/>
      <c r="S193" s="163"/>
      <c r="T193" s="184"/>
      <c r="U193" s="186"/>
      <c r="V193" s="163"/>
      <c r="W193" s="184"/>
      <c r="X193" s="186"/>
      <c r="Y193" s="188"/>
      <c r="Z193" s="189"/>
      <c r="AA193" s="191"/>
      <c r="AB193" s="191"/>
      <c r="AC193" s="191"/>
      <c r="AD193" s="173"/>
      <c r="AE193" s="12"/>
      <c r="AF193" s="171"/>
      <c r="AG193" s="171"/>
      <c r="AH193" s="135"/>
      <c r="AI193" s="179"/>
      <c r="AJ193" s="179"/>
      <c r="AK193" s="179"/>
      <c r="AL193" s="180"/>
      <c r="AM193" s="175"/>
      <c r="AN193" s="175"/>
      <c r="AO193" s="177"/>
      <c r="AQ193" s="192">
        <f>IF(G193="x", 1,0)</f>
        <v>0</v>
      </c>
      <c r="AR193" s="192">
        <f>IF(H193="x", 1,0)</f>
        <v>0</v>
      </c>
      <c r="AU193" s="395" t="str">
        <f>IF(A193="","",6)</f>
        <v/>
      </c>
    </row>
    <row r="194" spans="1:47" ht="18" customHeight="1" thickBot="1" x14ac:dyDescent="0.25">
      <c r="A194" s="142"/>
      <c r="B194" s="138"/>
      <c r="C194" s="139"/>
      <c r="D194" s="139"/>
      <c r="E194" s="139"/>
      <c r="F194" s="140"/>
      <c r="G194" s="159"/>
      <c r="H194" s="161"/>
      <c r="I194" s="161"/>
      <c r="J194" s="154"/>
      <c r="K194" s="168"/>
      <c r="L194" s="170"/>
      <c r="M194" s="154"/>
      <c r="N194" s="168"/>
      <c r="O194" s="154"/>
      <c r="P194" s="166"/>
      <c r="Q194" s="154"/>
      <c r="R194" s="166"/>
      <c r="S194" s="164"/>
      <c r="T194" s="185"/>
      <c r="U194" s="187"/>
      <c r="V194" s="164"/>
      <c r="W194" s="185"/>
      <c r="X194" s="187"/>
      <c r="Y194" s="164"/>
      <c r="Z194" s="190"/>
      <c r="AA194" s="190"/>
      <c r="AB194" s="190"/>
      <c r="AC194" s="190"/>
      <c r="AD194" s="174"/>
      <c r="AE194" s="66"/>
      <c r="AF194" s="172"/>
      <c r="AG194" s="172"/>
      <c r="AH194" s="181"/>
      <c r="AI194" s="182"/>
      <c r="AJ194" s="182"/>
      <c r="AK194" s="182"/>
      <c r="AL194" s="183"/>
      <c r="AM194" s="176"/>
      <c r="AN194" s="176"/>
      <c r="AO194" s="178"/>
      <c r="AQ194" s="192"/>
      <c r="AR194" s="192"/>
      <c r="AU194" s="395"/>
    </row>
    <row r="195" spans="1:47" ht="18" customHeight="1" x14ac:dyDescent="0.2">
      <c r="A195" s="141"/>
      <c r="B195" s="135"/>
      <c r="C195" s="136"/>
      <c r="D195" s="136"/>
      <c r="E195" s="136"/>
      <c r="F195" s="137"/>
      <c r="G195" s="158"/>
      <c r="H195" s="160"/>
      <c r="I195" s="162"/>
      <c r="J195" s="153"/>
      <c r="K195" s="167"/>
      <c r="L195" s="169"/>
      <c r="M195" s="153"/>
      <c r="N195" s="167"/>
      <c r="O195" s="153"/>
      <c r="P195" s="165"/>
      <c r="Q195" s="153"/>
      <c r="R195" s="165"/>
      <c r="S195" s="163"/>
      <c r="T195" s="184"/>
      <c r="U195" s="186"/>
      <c r="V195" s="163"/>
      <c r="W195" s="184"/>
      <c r="X195" s="186"/>
      <c r="Y195" s="188"/>
      <c r="Z195" s="189"/>
      <c r="AA195" s="191"/>
      <c r="AB195" s="191"/>
      <c r="AC195" s="191"/>
      <c r="AD195" s="173"/>
      <c r="AE195" s="12"/>
      <c r="AF195" s="171"/>
      <c r="AG195" s="171"/>
      <c r="AH195" s="135"/>
      <c r="AI195" s="179"/>
      <c r="AJ195" s="179"/>
      <c r="AK195" s="179"/>
      <c r="AL195" s="180"/>
      <c r="AM195" s="175"/>
      <c r="AN195" s="175"/>
      <c r="AO195" s="177"/>
      <c r="AQ195" s="192">
        <f>IF(G195="x", 1,0)</f>
        <v>0</v>
      </c>
      <c r="AR195" s="192">
        <f>IF(H195="x", 1,0)</f>
        <v>0</v>
      </c>
      <c r="AU195" s="395" t="str">
        <f>IF(A195="","",6)</f>
        <v/>
      </c>
    </row>
    <row r="196" spans="1:47" ht="18" customHeight="1" thickBot="1" x14ac:dyDescent="0.25">
      <c r="A196" s="142"/>
      <c r="B196" s="138"/>
      <c r="C196" s="139"/>
      <c r="D196" s="139"/>
      <c r="E196" s="139"/>
      <c r="F196" s="140"/>
      <c r="G196" s="159"/>
      <c r="H196" s="161"/>
      <c r="I196" s="161"/>
      <c r="J196" s="154"/>
      <c r="K196" s="168"/>
      <c r="L196" s="170"/>
      <c r="M196" s="154"/>
      <c r="N196" s="168"/>
      <c r="O196" s="154"/>
      <c r="P196" s="166"/>
      <c r="Q196" s="154"/>
      <c r="R196" s="166"/>
      <c r="S196" s="164"/>
      <c r="T196" s="185"/>
      <c r="U196" s="187"/>
      <c r="V196" s="164"/>
      <c r="W196" s="185"/>
      <c r="X196" s="187"/>
      <c r="Y196" s="164"/>
      <c r="Z196" s="190"/>
      <c r="AA196" s="190"/>
      <c r="AB196" s="190"/>
      <c r="AC196" s="190"/>
      <c r="AD196" s="174"/>
      <c r="AE196" s="66"/>
      <c r="AF196" s="172"/>
      <c r="AG196" s="172"/>
      <c r="AH196" s="181"/>
      <c r="AI196" s="182"/>
      <c r="AJ196" s="182"/>
      <c r="AK196" s="182"/>
      <c r="AL196" s="183"/>
      <c r="AM196" s="176"/>
      <c r="AN196" s="176"/>
      <c r="AO196" s="178"/>
      <c r="AQ196" s="192"/>
      <c r="AR196" s="192"/>
      <c r="AU196" s="395"/>
    </row>
    <row r="197" spans="1:47" ht="18" customHeight="1" x14ac:dyDescent="0.2">
      <c r="A197" s="141"/>
      <c r="B197" s="135"/>
      <c r="C197" s="136"/>
      <c r="D197" s="136"/>
      <c r="E197" s="136"/>
      <c r="F197" s="137"/>
      <c r="G197" s="158"/>
      <c r="H197" s="160"/>
      <c r="I197" s="162"/>
      <c r="J197" s="153"/>
      <c r="K197" s="167"/>
      <c r="L197" s="169"/>
      <c r="M197" s="153"/>
      <c r="N197" s="167"/>
      <c r="O197" s="153"/>
      <c r="P197" s="165"/>
      <c r="Q197" s="153"/>
      <c r="R197" s="165"/>
      <c r="S197" s="163"/>
      <c r="T197" s="184"/>
      <c r="U197" s="186"/>
      <c r="V197" s="163"/>
      <c r="W197" s="184"/>
      <c r="X197" s="186"/>
      <c r="Y197" s="188"/>
      <c r="Z197" s="189"/>
      <c r="AA197" s="191"/>
      <c r="AB197" s="191"/>
      <c r="AC197" s="191"/>
      <c r="AD197" s="173"/>
      <c r="AE197" s="12"/>
      <c r="AF197" s="171"/>
      <c r="AG197" s="171"/>
      <c r="AH197" s="135"/>
      <c r="AI197" s="179"/>
      <c r="AJ197" s="179"/>
      <c r="AK197" s="179"/>
      <c r="AL197" s="180"/>
      <c r="AM197" s="175"/>
      <c r="AN197" s="175"/>
      <c r="AO197" s="177"/>
      <c r="AQ197" s="192">
        <f>IF(G197="x", 1,0)</f>
        <v>0</v>
      </c>
      <c r="AR197" s="192">
        <f>IF(H197="x", 1,0)</f>
        <v>0</v>
      </c>
      <c r="AU197" s="395" t="str">
        <f>IF(A197="","",6)</f>
        <v/>
      </c>
    </row>
    <row r="198" spans="1:47" ht="18" customHeight="1" thickBot="1" x14ac:dyDescent="0.25">
      <c r="A198" s="142"/>
      <c r="B198" s="138"/>
      <c r="C198" s="139"/>
      <c r="D198" s="139"/>
      <c r="E198" s="139"/>
      <c r="F198" s="140"/>
      <c r="G198" s="159"/>
      <c r="H198" s="161"/>
      <c r="I198" s="161"/>
      <c r="J198" s="154"/>
      <c r="K198" s="168"/>
      <c r="L198" s="170"/>
      <c r="M198" s="154"/>
      <c r="N198" s="168"/>
      <c r="O198" s="154"/>
      <c r="P198" s="166"/>
      <c r="Q198" s="154"/>
      <c r="R198" s="166"/>
      <c r="S198" s="164"/>
      <c r="T198" s="185"/>
      <c r="U198" s="187"/>
      <c r="V198" s="164"/>
      <c r="W198" s="185"/>
      <c r="X198" s="187"/>
      <c r="Y198" s="164"/>
      <c r="Z198" s="190"/>
      <c r="AA198" s="190"/>
      <c r="AB198" s="190"/>
      <c r="AC198" s="190"/>
      <c r="AD198" s="174"/>
      <c r="AE198" s="66"/>
      <c r="AF198" s="172"/>
      <c r="AG198" s="172"/>
      <c r="AH198" s="181"/>
      <c r="AI198" s="182"/>
      <c r="AJ198" s="182"/>
      <c r="AK198" s="182"/>
      <c r="AL198" s="183"/>
      <c r="AM198" s="176"/>
      <c r="AN198" s="176"/>
      <c r="AO198" s="178"/>
      <c r="AQ198" s="192"/>
      <c r="AR198" s="192"/>
      <c r="AU198" s="395"/>
    </row>
    <row r="199" spans="1:47" ht="18" customHeight="1" x14ac:dyDescent="0.2">
      <c r="A199" s="141"/>
      <c r="B199" s="135"/>
      <c r="C199" s="136"/>
      <c r="D199" s="136"/>
      <c r="E199" s="136"/>
      <c r="F199" s="137"/>
      <c r="G199" s="158"/>
      <c r="H199" s="160"/>
      <c r="I199" s="162"/>
      <c r="J199" s="153"/>
      <c r="K199" s="167"/>
      <c r="L199" s="169"/>
      <c r="M199" s="153"/>
      <c r="N199" s="167"/>
      <c r="O199" s="153"/>
      <c r="P199" s="165"/>
      <c r="Q199" s="153"/>
      <c r="R199" s="165"/>
      <c r="S199" s="163"/>
      <c r="T199" s="184"/>
      <c r="U199" s="186"/>
      <c r="V199" s="163"/>
      <c r="W199" s="184"/>
      <c r="X199" s="186"/>
      <c r="Y199" s="188"/>
      <c r="Z199" s="189"/>
      <c r="AA199" s="191"/>
      <c r="AB199" s="191"/>
      <c r="AC199" s="191"/>
      <c r="AD199" s="173"/>
      <c r="AE199" s="12"/>
      <c r="AF199" s="171"/>
      <c r="AG199" s="171"/>
      <c r="AH199" s="135"/>
      <c r="AI199" s="179"/>
      <c r="AJ199" s="179"/>
      <c r="AK199" s="179"/>
      <c r="AL199" s="180"/>
      <c r="AM199" s="175"/>
      <c r="AN199" s="175"/>
      <c r="AO199" s="177"/>
      <c r="AQ199" s="192">
        <f>IF(G199="x", 1,0)</f>
        <v>0</v>
      </c>
      <c r="AR199" s="192">
        <f>IF(H199="x", 1,0)</f>
        <v>0</v>
      </c>
      <c r="AU199" s="395" t="str">
        <f>IF(A199="","",6)</f>
        <v/>
      </c>
    </row>
    <row r="200" spans="1:47" ht="18" customHeight="1" thickBot="1" x14ac:dyDescent="0.25">
      <c r="A200" s="142"/>
      <c r="B200" s="138"/>
      <c r="C200" s="139"/>
      <c r="D200" s="139"/>
      <c r="E200" s="139"/>
      <c r="F200" s="140"/>
      <c r="G200" s="159"/>
      <c r="H200" s="161"/>
      <c r="I200" s="161"/>
      <c r="J200" s="154"/>
      <c r="K200" s="168"/>
      <c r="L200" s="170"/>
      <c r="M200" s="154"/>
      <c r="N200" s="168"/>
      <c r="O200" s="154"/>
      <c r="P200" s="166"/>
      <c r="Q200" s="154"/>
      <c r="R200" s="166"/>
      <c r="S200" s="164"/>
      <c r="T200" s="185"/>
      <c r="U200" s="187"/>
      <c r="V200" s="164"/>
      <c r="W200" s="185"/>
      <c r="X200" s="187"/>
      <c r="Y200" s="164"/>
      <c r="Z200" s="190"/>
      <c r="AA200" s="190"/>
      <c r="AB200" s="190"/>
      <c r="AC200" s="190"/>
      <c r="AD200" s="174"/>
      <c r="AE200" s="66"/>
      <c r="AF200" s="172"/>
      <c r="AG200" s="172"/>
      <c r="AH200" s="181"/>
      <c r="AI200" s="182"/>
      <c r="AJ200" s="182"/>
      <c r="AK200" s="182"/>
      <c r="AL200" s="183"/>
      <c r="AM200" s="176"/>
      <c r="AN200" s="176"/>
      <c r="AO200" s="178"/>
      <c r="AQ200" s="192"/>
      <c r="AR200" s="192"/>
      <c r="AU200" s="395"/>
    </row>
    <row r="201" spans="1:47" ht="18" customHeight="1" x14ac:dyDescent="0.2">
      <c r="A201" s="141"/>
      <c r="B201" s="135"/>
      <c r="C201" s="136"/>
      <c r="D201" s="136"/>
      <c r="E201" s="136"/>
      <c r="F201" s="137"/>
      <c r="G201" s="158"/>
      <c r="H201" s="160"/>
      <c r="I201" s="162"/>
      <c r="J201" s="153"/>
      <c r="K201" s="167"/>
      <c r="L201" s="169"/>
      <c r="M201" s="153"/>
      <c r="N201" s="167"/>
      <c r="O201" s="153"/>
      <c r="P201" s="165"/>
      <c r="Q201" s="153"/>
      <c r="R201" s="165"/>
      <c r="S201" s="163"/>
      <c r="T201" s="184"/>
      <c r="U201" s="186"/>
      <c r="V201" s="163"/>
      <c r="W201" s="184"/>
      <c r="X201" s="186"/>
      <c r="Y201" s="188"/>
      <c r="Z201" s="189"/>
      <c r="AA201" s="191"/>
      <c r="AB201" s="191"/>
      <c r="AC201" s="191"/>
      <c r="AD201" s="173"/>
      <c r="AE201" s="12"/>
      <c r="AF201" s="171"/>
      <c r="AG201" s="171"/>
      <c r="AH201" s="135"/>
      <c r="AI201" s="179"/>
      <c r="AJ201" s="179"/>
      <c r="AK201" s="179"/>
      <c r="AL201" s="180"/>
      <c r="AM201" s="175"/>
      <c r="AN201" s="175"/>
      <c r="AO201" s="177"/>
      <c r="AQ201" s="192">
        <f>IF(G201="x", 1,0)</f>
        <v>0</v>
      </c>
      <c r="AR201" s="192">
        <f>IF(H201="x", 1,0)</f>
        <v>0</v>
      </c>
      <c r="AU201" s="395" t="str">
        <f>IF(A201="","",6)</f>
        <v/>
      </c>
    </row>
    <row r="202" spans="1:47" ht="18" customHeight="1" thickBot="1" x14ac:dyDescent="0.25">
      <c r="A202" s="142"/>
      <c r="B202" s="138"/>
      <c r="C202" s="139"/>
      <c r="D202" s="139"/>
      <c r="E202" s="139"/>
      <c r="F202" s="140"/>
      <c r="G202" s="159"/>
      <c r="H202" s="161"/>
      <c r="I202" s="161"/>
      <c r="J202" s="154"/>
      <c r="K202" s="168"/>
      <c r="L202" s="170"/>
      <c r="M202" s="154"/>
      <c r="N202" s="168"/>
      <c r="O202" s="154"/>
      <c r="P202" s="166"/>
      <c r="Q202" s="154"/>
      <c r="R202" s="166"/>
      <c r="S202" s="164"/>
      <c r="T202" s="185"/>
      <c r="U202" s="187"/>
      <c r="V202" s="164"/>
      <c r="W202" s="185"/>
      <c r="X202" s="187"/>
      <c r="Y202" s="164"/>
      <c r="Z202" s="190"/>
      <c r="AA202" s="190"/>
      <c r="AB202" s="190"/>
      <c r="AC202" s="190"/>
      <c r="AD202" s="174"/>
      <c r="AE202" s="66"/>
      <c r="AF202" s="172"/>
      <c r="AG202" s="172"/>
      <c r="AH202" s="181"/>
      <c r="AI202" s="182"/>
      <c r="AJ202" s="182"/>
      <c r="AK202" s="182"/>
      <c r="AL202" s="183"/>
      <c r="AM202" s="176"/>
      <c r="AN202" s="176"/>
      <c r="AO202" s="178"/>
      <c r="AQ202" s="192"/>
      <c r="AR202" s="192"/>
      <c r="AU202" s="395"/>
    </row>
    <row r="203" spans="1:47" ht="18" customHeight="1" x14ac:dyDescent="0.2">
      <c r="A203" s="141"/>
      <c r="B203" s="135"/>
      <c r="C203" s="136"/>
      <c r="D203" s="136"/>
      <c r="E203" s="136"/>
      <c r="F203" s="137"/>
      <c r="G203" s="158"/>
      <c r="H203" s="160"/>
      <c r="I203" s="162"/>
      <c r="J203" s="153"/>
      <c r="K203" s="167"/>
      <c r="L203" s="169"/>
      <c r="M203" s="153"/>
      <c r="N203" s="167"/>
      <c r="O203" s="153"/>
      <c r="P203" s="165"/>
      <c r="Q203" s="153"/>
      <c r="R203" s="165"/>
      <c r="S203" s="163"/>
      <c r="T203" s="184"/>
      <c r="U203" s="186"/>
      <c r="V203" s="163"/>
      <c r="W203" s="184"/>
      <c r="X203" s="186"/>
      <c r="Y203" s="188"/>
      <c r="Z203" s="189"/>
      <c r="AA203" s="191"/>
      <c r="AB203" s="191"/>
      <c r="AC203" s="191"/>
      <c r="AD203" s="173"/>
      <c r="AE203" s="12"/>
      <c r="AF203" s="171"/>
      <c r="AG203" s="171"/>
      <c r="AH203" s="135"/>
      <c r="AI203" s="179"/>
      <c r="AJ203" s="179"/>
      <c r="AK203" s="179"/>
      <c r="AL203" s="180"/>
      <c r="AM203" s="175"/>
      <c r="AN203" s="175"/>
      <c r="AO203" s="177"/>
      <c r="AQ203" s="192">
        <f>IF(G203="x", 1,0)</f>
        <v>0</v>
      </c>
      <c r="AR203" s="192">
        <f>IF(H203="x", 1,0)</f>
        <v>0</v>
      </c>
      <c r="AU203" s="395" t="str">
        <f>IF(A203="","",6)</f>
        <v/>
      </c>
    </row>
    <row r="204" spans="1:47" ht="18" customHeight="1" thickBot="1" x14ac:dyDescent="0.25">
      <c r="A204" s="142"/>
      <c r="B204" s="138"/>
      <c r="C204" s="139"/>
      <c r="D204" s="139"/>
      <c r="E204" s="139"/>
      <c r="F204" s="140"/>
      <c r="G204" s="159"/>
      <c r="H204" s="161"/>
      <c r="I204" s="161"/>
      <c r="J204" s="154"/>
      <c r="K204" s="168"/>
      <c r="L204" s="170"/>
      <c r="M204" s="154"/>
      <c r="N204" s="168"/>
      <c r="O204" s="154"/>
      <c r="P204" s="166"/>
      <c r="Q204" s="154"/>
      <c r="R204" s="166"/>
      <c r="S204" s="164"/>
      <c r="T204" s="185"/>
      <c r="U204" s="187"/>
      <c r="V204" s="164"/>
      <c r="W204" s="185"/>
      <c r="X204" s="187"/>
      <c r="Y204" s="164"/>
      <c r="Z204" s="190"/>
      <c r="AA204" s="190"/>
      <c r="AB204" s="190"/>
      <c r="AC204" s="190"/>
      <c r="AD204" s="174"/>
      <c r="AE204" s="66"/>
      <c r="AF204" s="172"/>
      <c r="AG204" s="172"/>
      <c r="AH204" s="181"/>
      <c r="AI204" s="182"/>
      <c r="AJ204" s="182"/>
      <c r="AK204" s="182"/>
      <c r="AL204" s="183"/>
      <c r="AM204" s="176"/>
      <c r="AN204" s="176"/>
      <c r="AO204" s="178"/>
      <c r="AQ204" s="192"/>
      <c r="AR204" s="192"/>
      <c r="AU204" s="395"/>
    </row>
    <row r="205" spans="1:47" ht="18" customHeight="1" x14ac:dyDescent="0.2">
      <c r="A205" s="141"/>
      <c r="B205" s="135"/>
      <c r="C205" s="136"/>
      <c r="D205" s="136"/>
      <c r="E205" s="136"/>
      <c r="F205" s="137"/>
      <c r="G205" s="158"/>
      <c r="H205" s="160"/>
      <c r="I205" s="162"/>
      <c r="J205" s="153"/>
      <c r="K205" s="167"/>
      <c r="L205" s="169"/>
      <c r="M205" s="153"/>
      <c r="N205" s="167"/>
      <c r="O205" s="153"/>
      <c r="P205" s="165"/>
      <c r="Q205" s="153"/>
      <c r="R205" s="165"/>
      <c r="S205" s="163"/>
      <c r="T205" s="184"/>
      <c r="U205" s="186"/>
      <c r="V205" s="163"/>
      <c r="W205" s="184"/>
      <c r="X205" s="186"/>
      <c r="Y205" s="188"/>
      <c r="Z205" s="189"/>
      <c r="AA205" s="191"/>
      <c r="AB205" s="191"/>
      <c r="AC205" s="191"/>
      <c r="AD205" s="173"/>
      <c r="AE205" s="12"/>
      <c r="AF205" s="171"/>
      <c r="AG205" s="171"/>
      <c r="AH205" s="135"/>
      <c r="AI205" s="179"/>
      <c r="AJ205" s="179"/>
      <c r="AK205" s="179"/>
      <c r="AL205" s="180"/>
      <c r="AM205" s="175"/>
      <c r="AN205" s="175"/>
      <c r="AO205" s="177"/>
      <c r="AQ205" s="192">
        <f>IF(G205="x", 1,0)</f>
        <v>0</v>
      </c>
      <c r="AR205" s="192">
        <f>IF(H205="x", 1,0)</f>
        <v>0</v>
      </c>
      <c r="AU205" s="395" t="str">
        <f>IF(A205="","",6)</f>
        <v/>
      </c>
    </row>
    <row r="206" spans="1:47" ht="18" customHeight="1" thickBot="1" x14ac:dyDescent="0.25">
      <c r="A206" s="142"/>
      <c r="B206" s="138"/>
      <c r="C206" s="139"/>
      <c r="D206" s="139"/>
      <c r="E206" s="139"/>
      <c r="F206" s="140"/>
      <c r="G206" s="159"/>
      <c r="H206" s="161"/>
      <c r="I206" s="161"/>
      <c r="J206" s="154"/>
      <c r="K206" s="168"/>
      <c r="L206" s="170"/>
      <c r="M206" s="154"/>
      <c r="N206" s="168"/>
      <c r="O206" s="154"/>
      <c r="P206" s="166"/>
      <c r="Q206" s="154"/>
      <c r="R206" s="166"/>
      <c r="S206" s="164"/>
      <c r="T206" s="185"/>
      <c r="U206" s="187"/>
      <c r="V206" s="164"/>
      <c r="W206" s="185"/>
      <c r="X206" s="187"/>
      <c r="Y206" s="164"/>
      <c r="Z206" s="190"/>
      <c r="AA206" s="190"/>
      <c r="AB206" s="190"/>
      <c r="AC206" s="190"/>
      <c r="AD206" s="174"/>
      <c r="AE206" s="66"/>
      <c r="AF206" s="172"/>
      <c r="AG206" s="172"/>
      <c r="AH206" s="181"/>
      <c r="AI206" s="182"/>
      <c r="AJ206" s="182"/>
      <c r="AK206" s="182"/>
      <c r="AL206" s="183"/>
      <c r="AM206" s="176"/>
      <c r="AN206" s="176"/>
      <c r="AO206" s="178"/>
      <c r="AQ206" s="192"/>
      <c r="AR206" s="192"/>
      <c r="AU206" s="395"/>
    </row>
    <row r="207" spans="1:47" ht="18" customHeight="1" x14ac:dyDescent="0.2">
      <c r="A207" s="141"/>
      <c r="B207" s="135"/>
      <c r="C207" s="136"/>
      <c r="D207" s="136"/>
      <c r="E207" s="136"/>
      <c r="F207" s="137"/>
      <c r="G207" s="158"/>
      <c r="H207" s="160"/>
      <c r="I207" s="162"/>
      <c r="J207" s="153"/>
      <c r="K207" s="167"/>
      <c r="L207" s="169"/>
      <c r="M207" s="153"/>
      <c r="N207" s="167"/>
      <c r="O207" s="153"/>
      <c r="P207" s="165"/>
      <c r="Q207" s="153"/>
      <c r="R207" s="165"/>
      <c r="S207" s="163"/>
      <c r="T207" s="184"/>
      <c r="U207" s="186"/>
      <c r="V207" s="163"/>
      <c r="W207" s="184"/>
      <c r="X207" s="186"/>
      <c r="Y207" s="188"/>
      <c r="Z207" s="189"/>
      <c r="AA207" s="191"/>
      <c r="AB207" s="191"/>
      <c r="AC207" s="191"/>
      <c r="AD207" s="173"/>
      <c r="AE207" s="12"/>
      <c r="AF207" s="171"/>
      <c r="AG207" s="171"/>
      <c r="AH207" s="135"/>
      <c r="AI207" s="179"/>
      <c r="AJ207" s="179"/>
      <c r="AK207" s="179"/>
      <c r="AL207" s="180"/>
      <c r="AM207" s="175"/>
      <c r="AN207" s="175"/>
      <c r="AO207" s="177"/>
      <c r="AQ207" s="192">
        <f>IF(G207="x", 1,0)</f>
        <v>0</v>
      </c>
      <c r="AR207" s="192">
        <f>IF(H207="x", 1,0)</f>
        <v>0</v>
      </c>
      <c r="AU207" s="395" t="str">
        <f>IF(A207="","",6)</f>
        <v/>
      </c>
    </row>
    <row r="208" spans="1:47" ht="18" customHeight="1" thickBot="1" x14ac:dyDescent="0.25">
      <c r="A208" s="142"/>
      <c r="B208" s="138"/>
      <c r="C208" s="139"/>
      <c r="D208" s="139"/>
      <c r="E208" s="139"/>
      <c r="F208" s="140"/>
      <c r="G208" s="159"/>
      <c r="H208" s="161"/>
      <c r="I208" s="161"/>
      <c r="J208" s="154"/>
      <c r="K208" s="168"/>
      <c r="L208" s="170"/>
      <c r="M208" s="154"/>
      <c r="N208" s="168"/>
      <c r="O208" s="154"/>
      <c r="P208" s="166"/>
      <c r="Q208" s="154"/>
      <c r="R208" s="166"/>
      <c r="S208" s="164"/>
      <c r="T208" s="185"/>
      <c r="U208" s="187"/>
      <c r="V208" s="164"/>
      <c r="W208" s="185"/>
      <c r="X208" s="187"/>
      <c r="Y208" s="164"/>
      <c r="Z208" s="190"/>
      <c r="AA208" s="190"/>
      <c r="AB208" s="190"/>
      <c r="AC208" s="190"/>
      <c r="AD208" s="174"/>
      <c r="AE208" s="66"/>
      <c r="AF208" s="172"/>
      <c r="AG208" s="172"/>
      <c r="AH208" s="181"/>
      <c r="AI208" s="182"/>
      <c r="AJ208" s="182"/>
      <c r="AK208" s="182"/>
      <c r="AL208" s="183"/>
      <c r="AM208" s="176"/>
      <c r="AN208" s="176"/>
      <c r="AO208" s="178"/>
      <c r="AQ208" s="192"/>
      <c r="AR208" s="192"/>
      <c r="AU208" s="395"/>
    </row>
    <row r="209" spans="1:47" ht="18" customHeight="1" x14ac:dyDescent="0.2">
      <c r="A209" s="141"/>
      <c r="B209" s="135"/>
      <c r="C209" s="136"/>
      <c r="D209" s="136"/>
      <c r="E209" s="136"/>
      <c r="F209" s="137"/>
      <c r="G209" s="158"/>
      <c r="H209" s="160"/>
      <c r="I209" s="162"/>
      <c r="J209" s="153"/>
      <c r="K209" s="167"/>
      <c r="L209" s="169"/>
      <c r="M209" s="153"/>
      <c r="N209" s="167"/>
      <c r="O209" s="153"/>
      <c r="P209" s="165"/>
      <c r="Q209" s="153"/>
      <c r="R209" s="165"/>
      <c r="S209" s="163"/>
      <c r="T209" s="184"/>
      <c r="U209" s="186"/>
      <c r="V209" s="163"/>
      <c r="W209" s="184"/>
      <c r="X209" s="186"/>
      <c r="Y209" s="188"/>
      <c r="Z209" s="189"/>
      <c r="AA209" s="191"/>
      <c r="AB209" s="191"/>
      <c r="AC209" s="191"/>
      <c r="AD209" s="173"/>
      <c r="AE209" s="12"/>
      <c r="AF209" s="171"/>
      <c r="AG209" s="171"/>
      <c r="AH209" s="135"/>
      <c r="AI209" s="179"/>
      <c r="AJ209" s="179"/>
      <c r="AK209" s="179"/>
      <c r="AL209" s="180"/>
      <c r="AM209" s="175"/>
      <c r="AN209" s="175"/>
      <c r="AO209" s="177"/>
      <c r="AQ209" s="192">
        <f>IF(G209="x", 1,0)</f>
        <v>0</v>
      </c>
      <c r="AR209" s="192">
        <f>IF(H209="x", 1,0)</f>
        <v>0</v>
      </c>
      <c r="AU209" s="395" t="str">
        <f>IF(A209="","",6)</f>
        <v/>
      </c>
    </row>
    <row r="210" spans="1:47" ht="18" customHeight="1" thickBot="1" x14ac:dyDescent="0.25">
      <c r="A210" s="142"/>
      <c r="B210" s="138"/>
      <c r="C210" s="139"/>
      <c r="D210" s="139"/>
      <c r="E210" s="139"/>
      <c r="F210" s="140"/>
      <c r="G210" s="159"/>
      <c r="H210" s="161"/>
      <c r="I210" s="161"/>
      <c r="J210" s="154"/>
      <c r="K210" s="168"/>
      <c r="L210" s="170"/>
      <c r="M210" s="154"/>
      <c r="N210" s="168"/>
      <c r="O210" s="154"/>
      <c r="P210" s="166"/>
      <c r="Q210" s="154"/>
      <c r="R210" s="166"/>
      <c r="S210" s="164"/>
      <c r="T210" s="185"/>
      <c r="U210" s="187"/>
      <c r="V210" s="164"/>
      <c r="W210" s="185"/>
      <c r="X210" s="187"/>
      <c r="Y210" s="164"/>
      <c r="Z210" s="190"/>
      <c r="AA210" s="190"/>
      <c r="AB210" s="190"/>
      <c r="AC210" s="190"/>
      <c r="AD210" s="174"/>
      <c r="AE210" s="66"/>
      <c r="AF210" s="172"/>
      <c r="AG210" s="172"/>
      <c r="AH210" s="181"/>
      <c r="AI210" s="182"/>
      <c r="AJ210" s="182"/>
      <c r="AK210" s="182"/>
      <c r="AL210" s="183"/>
      <c r="AM210" s="176"/>
      <c r="AN210" s="176"/>
      <c r="AO210" s="178"/>
      <c r="AQ210" s="192"/>
      <c r="AR210" s="192"/>
      <c r="AU210" s="395"/>
    </row>
    <row r="211" spans="1:47" ht="18" customHeight="1" x14ac:dyDescent="0.2">
      <c r="A211" s="141"/>
      <c r="B211" s="135"/>
      <c r="C211" s="136"/>
      <c r="D211" s="136"/>
      <c r="E211" s="136"/>
      <c r="F211" s="137"/>
      <c r="G211" s="158"/>
      <c r="H211" s="160"/>
      <c r="I211" s="162"/>
      <c r="J211" s="153"/>
      <c r="K211" s="167"/>
      <c r="L211" s="169"/>
      <c r="M211" s="153"/>
      <c r="N211" s="167"/>
      <c r="O211" s="153"/>
      <c r="P211" s="165"/>
      <c r="Q211" s="153"/>
      <c r="R211" s="165"/>
      <c r="S211" s="163"/>
      <c r="T211" s="184"/>
      <c r="U211" s="186"/>
      <c r="V211" s="163"/>
      <c r="W211" s="184"/>
      <c r="X211" s="186"/>
      <c r="Y211" s="188"/>
      <c r="Z211" s="189"/>
      <c r="AA211" s="191"/>
      <c r="AB211" s="191"/>
      <c r="AC211" s="191"/>
      <c r="AD211" s="173"/>
      <c r="AE211" s="12"/>
      <c r="AF211" s="171"/>
      <c r="AG211" s="171"/>
      <c r="AH211" s="135"/>
      <c r="AI211" s="179"/>
      <c r="AJ211" s="179"/>
      <c r="AK211" s="179"/>
      <c r="AL211" s="180"/>
      <c r="AM211" s="175"/>
      <c r="AN211" s="175"/>
      <c r="AO211" s="177"/>
      <c r="AQ211" s="192">
        <f>IF(G211="x", 1,0)</f>
        <v>0</v>
      </c>
      <c r="AR211" s="192">
        <f>IF(H211="x", 1,0)</f>
        <v>0</v>
      </c>
      <c r="AU211" s="395" t="str">
        <f>IF(A211="","",6)</f>
        <v/>
      </c>
    </row>
    <row r="212" spans="1:47" ht="18" customHeight="1" thickBot="1" x14ac:dyDescent="0.25">
      <c r="A212" s="142"/>
      <c r="B212" s="138"/>
      <c r="C212" s="139"/>
      <c r="D212" s="139"/>
      <c r="E212" s="139"/>
      <c r="F212" s="140"/>
      <c r="G212" s="159"/>
      <c r="H212" s="161"/>
      <c r="I212" s="161"/>
      <c r="J212" s="154"/>
      <c r="K212" s="168"/>
      <c r="L212" s="170"/>
      <c r="M212" s="154"/>
      <c r="N212" s="168"/>
      <c r="O212" s="154"/>
      <c r="P212" s="166"/>
      <c r="Q212" s="154"/>
      <c r="R212" s="166"/>
      <c r="S212" s="164"/>
      <c r="T212" s="185"/>
      <c r="U212" s="187"/>
      <c r="V212" s="164"/>
      <c r="W212" s="185"/>
      <c r="X212" s="187"/>
      <c r="Y212" s="164"/>
      <c r="Z212" s="190"/>
      <c r="AA212" s="190"/>
      <c r="AB212" s="190"/>
      <c r="AC212" s="190"/>
      <c r="AD212" s="174"/>
      <c r="AE212" s="66"/>
      <c r="AF212" s="172"/>
      <c r="AG212" s="172"/>
      <c r="AH212" s="181"/>
      <c r="AI212" s="182"/>
      <c r="AJ212" s="182"/>
      <c r="AK212" s="182"/>
      <c r="AL212" s="183"/>
      <c r="AM212" s="176"/>
      <c r="AN212" s="176"/>
      <c r="AO212" s="178"/>
      <c r="AQ212" s="192"/>
      <c r="AR212" s="192"/>
      <c r="AU212" s="395"/>
    </row>
    <row r="213" spans="1:47" ht="18" customHeight="1" x14ac:dyDescent="0.2">
      <c r="A213" s="141"/>
      <c r="B213" s="135"/>
      <c r="C213" s="136"/>
      <c r="D213" s="136"/>
      <c r="E213" s="136"/>
      <c r="F213" s="137"/>
      <c r="G213" s="158"/>
      <c r="H213" s="160"/>
      <c r="I213" s="162"/>
      <c r="J213" s="153"/>
      <c r="K213" s="167"/>
      <c r="L213" s="169"/>
      <c r="M213" s="153"/>
      <c r="N213" s="167"/>
      <c r="O213" s="153"/>
      <c r="P213" s="165"/>
      <c r="Q213" s="153"/>
      <c r="R213" s="165"/>
      <c r="S213" s="163"/>
      <c r="T213" s="184"/>
      <c r="U213" s="186"/>
      <c r="V213" s="163"/>
      <c r="W213" s="184"/>
      <c r="X213" s="186"/>
      <c r="Y213" s="188"/>
      <c r="Z213" s="189"/>
      <c r="AA213" s="191"/>
      <c r="AB213" s="191"/>
      <c r="AC213" s="191"/>
      <c r="AD213" s="173"/>
      <c r="AE213" s="12"/>
      <c r="AF213" s="171"/>
      <c r="AG213" s="171"/>
      <c r="AH213" s="135"/>
      <c r="AI213" s="179"/>
      <c r="AJ213" s="179"/>
      <c r="AK213" s="179"/>
      <c r="AL213" s="180"/>
      <c r="AM213" s="175"/>
      <c r="AN213" s="175"/>
      <c r="AO213" s="177"/>
      <c r="AQ213" s="192">
        <f>IF(G213="x", 1,0)</f>
        <v>0</v>
      </c>
      <c r="AR213" s="192">
        <f>IF(H213="x", 1,0)</f>
        <v>0</v>
      </c>
      <c r="AU213" s="395" t="str">
        <f>IF(A213="","",6)</f>
        <v/>
      </c>
    </row>
    <row r="214" spans="1:47" ht="18" customHeight="1" thickBot="1" x14ac:dyDescent="0.25">
      <c r="A214" s="142"/>
      <c r="B214" s="138"/>
      <c r="C214" s="139"/>
      <c r="D214" s="139"/>
      <c r="E214" s="139"/>
      <c r="F214" s="140"/>
      <c r="G214" s="159"/>
      <c r="H214" s="161"/>
      <c r="I214" s="161"/>
      <c r="J214" s="154"/>
      <c r="K214" s="168"/>
      <c r="L214" s="170"/>
      <c r="M214" s="154"/>
      <c r="N214" s="168"/>
      <c r="O214" s="154"/>
      <c r="P214" s="166"/>
      <c r="Q214" s="154"/>
      <c r="R214" s="166"/>
      <c r="S214" s="164"/>
      <c r="T214" s="185"/>
      <c r="U214" s="187"/>
      <c r="V214" s="164"/>
      <c r="W214" s="185"/>
      <c r="X214" s="187"/>
      <c r="Y214" s="164"/>
      <c r="Z214" s="190"/>
      <c r="AA214" s="190"/>
      <c r="AB214" s="190"/>
      <c r="AC214" s="190"/>
      <c r="AD214" s="174"/>
      <c r="AE214" s="66"/>
      <c r="AF214" s="172"/>
      <c r="AG214" s="172"/>
      <c r="AH214" s="181"/>
      <c r="AI214" s="182"/>
      <c r="AJ214" s="182"/>
      <c r="AK214" s="182"/>
      <c r="AL214" s="183"/>
      <c r="AM214" s="176"/>
      <c r="AN214" s="176"/>
      <c r="AO214" s="178"/>
      <c r="AQ214" s="192"/>
      <c r="AR214" s="192"/>
      <c r="AU214" s="395"/>
    </row>
    <row r="215" spans="1:47" ht="18" customHeight="1" x14ac:dyDescent="0.2">
      <c r="A215" s="141"/>
      <c r="B215" s="135"/>
      <c r="C215" s="136"/>
      <c r="D215" s="136"/>
      <c r="E215" s="136"/>
      <c r="F215" s="137"/>
      <c r="G215" s="158"/>
      <c r="H215" s="160"/>
      <c r="I215" s="162"/>
      <c r="J215" s="153"/>
      <c r="K215" s="167"/>
      <c r="L215" s="169"/>
      <c r="M215" s="153"/>
      <c r="N215" s="167"/>
      <c r="O215" s="153"/>
      <c r="P215" s="165"/>
      <c r="Q215" s="153"/>
      <c r="R215" s="165"/>
      <c r="S215" s="163"/>
      <c r="T215" s="184"/>
      <c r="U215" s="186"/>
      <c r="V215" s="163"/>
      <c r="W215" s="184"/>
      <c r="X215" s="186"/>
      <c r="Y215" s="188"/>
      <c r="Z215" s="189"/>
      <c r="AA215" s="191"/>
      <c r="AB215" s="191"/>
      <c r="AC215" s="191"/>
      <c r="AD215" s="173"/>
      <c r="AE215" s="12"/>
      <c r="AF215" s="171"/>
      <c r="AG215" s="171"/>
      <c r="AH215" s="135"/>
      <c r="AI215" s="179"/>
      <c r="AJ215" s="179"/>
      <c r="AK215" s="179"/>
      <c r="AL215" s="180"/>
      <c r="AM215" s="175"/>
      <c r="AN215" s="175"/>
      <c r="AO215" s="177"/>
      <c r="AQ215" s="192">
        <f>IF(G215="x", 1,0)</f>
        <v>0</v>
      </c>
      <c r="AR215" s="192">
        <f>IF(H215="x", 1,0)</f>
        <v>0</v>
      </c>
      <c r="AU215" s="395" t="str">
        <f>IF(A215="","",6)</f>
        <v/>
      </c>
    </row>
    <row r="216" spans="1:47" ht="18" customHeight="1" thickBot="1" x14ac:dyDescent="0.25">
      <c r="A216" s="142"/>
      <c r="B216" s="138"/>
      <c r="C216" s="139"/>
      <c r="D216" s="139"/>
      <c r="E216" s="139"/>
      <c r="F216" s="140"/>
      <c r="G216" s="159"/>
      <c r="H216" s="161"/>
      <c r="I216" s="161"/>
      <c r="J216" s="154"/>
      <c r="K216" s="168"/>
      <c r="L216" s="170"/>
      <c r="M216" s="154"/>
      <c r="N216" s="168"/>
      <c r="O216" s="154"/>
      <c r="P216" s="166"/>
      <c r="Q216" s="154"/>
      <c r="R216" s="166"/>
      <c r="S216" s="164"/>
      <c r="T216" s="185"/>
      <c r="U216" s="187"/>
      <c r="V216" s="164"/>
      <c r="W216" s="185"/>
      <c r="X216" s="187"/>
      <c r="Y216" s="164"/>
      <c r="Z216" s="190"/>
      <c r="AA216" s="190"/>
      <c r="AB216" s="190"/>
      <c r="AC216" s="190"/>
      <c r="AD216" s="174"/>
      <c r="AE216" s="66"/>
      <c r="AF216" s="172"/>
      <c r="AG216" s="172"/>
      <c r="AH216" s="181"/>
      <c r="AI216" s="182"/>
      <c r="AJ216" s="182"/>
      <c r="AK216" s="182"/>
      <c r="AL216" s="183"/>
      <c r="AM216" s="176"/>
      <c r="AN216" s="176"/>
      <c r="AO216" s="178"/>
      <c r="AQ216" s="192"/>
      <c r="AR216" s="192"/>
      <c r="AU216" s="395"/>
    </row>
    <row r="217" spans="1:47" ht="18" customHeight="1" x14ac:dyDescent="0.2">
      <c r="A217" s="141"/>
      <c r="B217" s="135"/>
      <c r="C217" s="136"/>
      <c r="D217" s="136"/>
      <c r="E217" s="136"/>
      <c r="F217" s="137"/>
      <c r="G217" s="158"/>
      <c r="H217" s="160"/>
      <c r="I217" s="162"/>
      <c r="J217" s="153"/>
      <c r="K217" s="167"/>
      <c r="L217" s="169"/>
      <c r="M217" s="153"/>
      <c r="N217" s="167"/>
      <c r="O217" s="153"/>
      <c r="P217" s="165"/>
      <c r="Q217" s="153"/>
      <c r="R217" s="165"/>
      <c r="S217" s="163"/>
      <c r="T217" s="184"/>
      <c r="U217" s="186"/>
      <c r="V217" s="163"/>
      <c r="W217" s="184"/>
      <c r="X217" s="186"/>
      <c r="Y217" s="188"/>
      <c r="Z217" s="189"/>
      <c r="AA217" s="191"/>
      <c r="AB217" s="191"/>
      <c r="AC217" s="191"/>
      <c r="AD217" s="173"/>
      <c r="AE217" s="12"/>
      <c r="AF217" s="171"/>
      <c r="AG217" s="171"/>
      <c r="AH217" s="135"/>
      <c r="AI217" s="179"/>
      <c r="AJ217" s="179"/>
      <c r="AK217" s="179"/>
      <c r="AL217" s="180"/>
      <c r="AM217" s="175"/>
      <c r="AN217" s="175"/>
      <c r="AO217" s="177"/>
      <c r="AQ217" s="192">
        <f>IF(G217="x", 1,0)</f>
        <v>0</v>
      </c>
      <c r="AR217" s="192">
        <f>IF(H217="x", 1,0)</f>
        <v>0</v>
      </c>
      <c r="AU217" s="395" t="str">
        <f>IF(A217="","",6)</f>
        <v/>
      </c>
    </row>
    <row r="218" spans="1:47" ht="18" customHeight="1" thickBot="1" x14ac:dyDescent="0.25">
      <c r="A218" s="142"/>
      <c r="B218" s="138"/>
      <c r="C218" s="139"/>
      <c r="D218" s="139"/>
      <c r="E218" s="139"/>
      <c r="F218" s="140"/>
      <c r="G218" s="159"/>
      <c r="H218" s="161"/>
      <c r="I218" s="161"/>
      <c r="J218" s="154"/>
      <c r="K218" s="168"/>
      <c r="L218" s="170"/>
      <c r="M218" s="154"/>
      <c r="N218" s="168"/>
      <c r="O218" s="154"/>
      <c r="P218" s="166"/>
      <c r="Q218" s="154"/>
      <c r="R218" s="166"/>
      <c r="S218" s="164"/>
      <c r="T218" s="185"/>
      <c r="U218" s="187"/>
      <c r="V218" s="164"/>
      <c r="W218" s="185"/>
      <c r="X218" s="187"/>
      <c r="Y218" s="164"/>
      <c r="Z218" s="190"/>
      <c r="AA218" s="190"/>
      <c r="AB218" s="190"/>
      <c r="AC218" s="190"/>
      <c r="AD218" s="174"/>
      <c r="AE218" s="66"/>
      <c r="AF218" s="172"/>
      <c r="AG218" s="172"/>
      <c r="AH218" s="181"/>
      <c r="AI218" s="182"/>
      <c r="AJ218" s="182"/>
      <c r="AK218" s="182"/>
      <c r="AL218" s="183"/>
      <c r="AM218" s="176"/>
      <c r="AN218" s="176"/>
      <c r="AO218" s="178"/>
      <c r="AQ218" s="192"/>
      <c r="AR218" s="192"/>
      <c r="AU218" s="395"/>
    </row>
    <row r="219" spans="1:47" ht="18" customHeight="1" x14ac:dyDescent="0.2">
      <c r="A219" s="141"/>
      <c r="B219" s="135"/>
      <c r="C219" s="136"/>
      <c r="D219" s="136"/>
      <c r="E219" s="136"/>
      <c r="F219" s="137"/>
      <c r="G219" s="158"/>
      <c r="H219" s="160"/>
      <c r="I219" s="162"/>
      <c r="J219" s="153"/>
      <c r="K219" s="167"/>
      <c r="L219" s="169"/>
      <c r="M219" s="153"/>
      <c r="N219" s="167"/>
      <c r="O219" s="153"/>
      <c r="P219" s="165"/>
      <c r="Q219" s="153"/>
      <c r="R219" s="165"/>
      <c r="S219" s="163"/>
      <c r="T219" s="184"/>
      <c r="U219" s="186"/>
      <c r="V219" s="163"/>
      <c r="W219" s="184"/>
      <c r="X219" s="186"/>
      <c r="Y219" s="188"/>
      <c r="Z219" s="189"/>
      <c r="AA219" s="191"/>
      <c r="AB219" s="191"/>
      <c r="AC219" s="191"/>
      <c r="AD219" s="173"/>
      <c r="AE219" s="12"/>
      <c r="AF219" s="171"/>
      <c r="AG219" s="171"/>
      <c r="AH219" s="135"/>
      <c r="AI219" s="179"/>
      <c r="AJ219" s="179"/>
      <c r="AK219" s="179"/>
      <c r="AL219" s="180"/>
      <c r="AM219" s="175"/>
      <c r="AN219" s="175"/>
      <c r="AO219" s="177"/>
      <c r="AQ219" s="192">
        <f>IF(G219="x", 1,0)</f>
        <v>0</v>
      </c>
      <c r="AR219" s="192">
        <f>IF(H219="x", 1,0)</f>
        <v>0</v>
      </c>
      <c r="AU219" s="395" t="str">
        <f>IF(A219="","",6)</f>
        <v/>
      </c>
    </row>
    <row r="220" spans="1:47" ht="18" customHeight="1" thickBot="1" x14ac:dyDescent="0.25">
      <c r="A220" s="142"/>
      <c r="B220" s="138"/>
      <c r="C220" s="139"/>
      <c r="D220" s="139"/>
      <c r="E220" s="139"/>
      <c r="F220" s="140"/>
      <c r="G220" s="159"/>
      <c r="H220" s="161"/>
      <c r="I220" s="161"/>
      <c r="J220" s="154"/>
      <c r="K220" s="168"/>
      <c r="L220" s="170"/>
      <c r="M220" s="154"/>
      <c r="N220" s="168"/>
      <c r="O220" s="154"/>
      <c r="P220" s="166"/>
      <c r="Q220" s="154"/>
      <c r="R220" s="166"/>
      <c r="S220" s="164"/>
      <c r="T220" s="185"/>
      <c r="U220" s="187"/>
      <c r="V220" s="164"/>
      <c r="W220" s="185"/>
      <c r="X220" s="187"/>
      <c r="Y220" s="164"/>
      <c r="Z220" s="190"/>
      <c r="AA220" s="190"/>
      <c r="AB220" s="190"/>
      <c r="AC220" s="190"/>
      <c r="AD220" s="174"/>
      <c r="AE220" s="66"/>
      <c r="AF220" s="172"/>
      <c r="AG220" s="172"/>
      <c r="AH220" s="181"/>
      <c r="AI220" s="182"/>
      <c r="AJ220" s="182"/>
      <c r="AK220" s="182"/>
      <c r="AL220" s="183"/>
      <c r="AM220" s="176"/>
      <c r="AN220" s="176"/>
      <c r="AO220" s="178"/>
      <c r="AQ220" s="192"/>
      <c r="AR220" s="192"/>
      <c r="AU220" s="395"/>
    </row>
    <row r="221" spans="1:47" ht="18" customHeight="1" x14ac:dyDescent="0.2">
      <c r="A221" s="141"/>
      <c r="B221" s="135"/>
      <c r="C221" s="136"/>
      <c r="D221" s="136"/>
      <c r="E221" s="136"/>
      <c r="F221" s="137"/>
      <c r="G221" s="158"/>
      <c r="H221" s="160"/>
      <c r="I221" s="162"/>
      <c r="J221" s="153"/>
      <c r="K221" s="167"/>
      <c r="L221" s="169"/>
      <c r="M221" s="153"/>
      <c r="N221" s="167"/>
      <c r="O221" s="153"/>
      <c r="P221" s="165"/>
      <c r="Q221" s="153"/>
      <c r="R221" s="165"/>
      <c r="S221" s="163"/>
      <c r="T221" s="184"/>
      <c r="U221" s="186"/>
      <c r="V221" s="163"/>
      <c r="W221" s="184"/>
      <c r="X221" s="186"/>
      <c r="Y221" s="188"/>
      <c r="Z221" s="189"/>
      <c r="AA221" s="191"/>
      <c r="AB221" s="191"/>
      <c r="AC221" s="191"/>
      <c r="AD221" s="173"/>
      <c r="AE221" s="12"/>
      <c r="AF221" s="171"/>
      <c r="AG221" s="171"/>
      <c r="AH221" s="135"/>
      <c r="AI221" s="179"/>
      <c r="AJ221" s="179"/>
      <c r="AK221" s="179"/>
      <c r="AL221" s="180"/>
      <c r="AM221" s="175"/>
      <c r="AN221" s="175"/>
      <c r="AO221" s="177"/>
      <c r="AQ221" s="192">
        <f>IF(G221="x", 1,0)</f>
        <v>0</v>
      </c>
      <c r="AR221" s="192">
        <f>IF(H221="x", 1,0)</f>
        <v>0</v>
      </c>
      <c r="AU221" s="395" t="str">
        <f>IF(A221="","",6)</f>
        <v/>
      </c>
    </row>
    <row r="222" spans="1:47" ht="18" customHeight="1" thickBot="1" x14ac:dyDescent="0.25">
      <c r="A222" s="142"/>
      <c r="B222" s="138"/>
      <c r="C222" s="139"/>
      <c r="D222" s="139"/>
      <c r="E222" s="139"/>
      <c r="F222" s="140"/>
      <c r="G222" s="159"/>
      <c r="H222" s="161"/>
      <c r="I222" s="161"/>
      <c r="J222" s="154"/>
      <c r="K222" s="168"/>
      <c r="L222" s="170"/>
      <c r="M222" s="154"/>
      <c r="N222" s="168"/>
      <c r="O222" s="154"/>
      <c r="P222" s="166"/>
      <c r="Q222" s="154"/>
      <c r="R222" s="166"/>
      <c r="S222" s="164"/>
      <c r="T222" s="185"/>
      <c r="U222" s="187"/>
      <c r="V222" s="164"/>
      <c r="W222" s="185"/>
      <c r="X222" s="187"/>
      <c r="Y222" s="164"/>
      <c r="Z222" s="190"/>
      <c r="AA222" s="190"/>
      <c r="AB222" s="190"/>
      <c r="AC222" s="190"/>
      <c r="AD222" s="174"/>
      <c r="AE222" s="66"/>
      <c r="AF222" s="172"/>
      <c r="AG222" s="172"/>
      <c r="AH222" s="181"/>
      <c r="AI222" s="182"/>
      <c r="AJ222" s="182"/>
      <c r="AK222" s="182"/>
      <c r="AL222" s="183"/>
      <c r="AM222" s="176"/>
      <c r="AN222" s="176"/>
      <c r="AO222" s="178"/>
      <c r="AQ222" s="192"/>
      <c r="AR222" s="192"/>
      <c r="AU222" s="395"/>
    </row>
    <row r="223" spans="1:47" ht="18" customHeight="1" x14ac:dyDescent="0.2">
      <c r="A223" s="141"/>
      <c r="B223" s="135"/>
      <c r="C223" s="136"/>
      <c r="D223" s="136"/>
      <c r="E223" s="136"/>
      <c r="F223" s="137"/>
      <c r="G223" s="158"/>
      <c r="H223" s="160"/>
      <c r="I223" s="162"/>
      <c r="J223" s="153"/>
      <c r="K223" s="167"/>
      <c r="L223" s="169"/>
      <c r="M223" s="153"/>
      <c r="N223" s="167"/>
      <c r="O223" s="153"/>
      <c r="P223" s="165"/>
      <c r="Q223" s="153"/>
      <c r="R223" s="165"/>
      <c r="S223" s="163"/>
      <c r="T223" s="184"/>
      <c r="U223" s="186"/>
      <c r="V223" s="163"/>
      <c r="W223" s="184"/>
      <c r="X223" s="186"/>
      <c r="Y223" s="188"/>
      <c r="Z223" s="189"/>
      <c r="AA223" s="191"/>
      <c r="AB223" s="191"/>
      <c r="AC223" s="191"/>
      <c r="AD223" s="173"/>
      <c r="AE223" s="12"/>
      <c r="AF223" s="171"/>
      <c r="AG223" s="171"/>
      <c r="AH223" s="135"/>
      <c r="AI223" s="179"/>
      <c r="AJ223" s="179"/>
      <c r="AK223" s="179"/>
      <c r="AL223" s="180"/>
      <c r="AM223" s="175"/>
      <c r="AN223" s="175"/>
      <c r="AO223" s="177"/>
      <c r="AQ223" s="192">
        <f>IF(G223="x", 1,0)</f>
        <v>0</v>
      </c>
      <c r="AR223" s="192">
        <f>IF(H223="x", 1,0)</f>
        <v>0</v>
      </c>
      <c r="AU223" s="395" t="str">
        <f>IF(A223="","",6)</f>
        <v/>
      </c>
    </row>
    <row r="224" spans="1:47" ht="18" customHeight="1" thickBot="1" x14ac:dyDescent="0.25">
      <c r="A224" s="142"/>
      <c r="B224" s="138"/>
      <c r="C224" s="139"/>
      <c r="D224" s="139"/>
      <c r="E224" s="139"/>
      <c r="F224" s="140"/>
      <c r="G224" s="159"/>
      <c r="H224" s="161"/>
      <c r="I224" s="161"/>
      <c r="J224" s="154"/>
      <c r="K224" s="168"/>
      <c r="L224" s="170"/>
      <c r="M224" s="154"/>
      <c r="N224" s="168"/>
      <c r="O224" s="154"/>
      <c r="P224" s="166"/>
      <c r="Q224" s="154"/>
      <c r="R224" s="166"/>
      <c r="S224" s="164"/>
      <c r="T224" s="185"/>
      <c r="U224" s="187"/>
      <c r="V224" s="164"/>
      <c r="W224" s="185"/>
      <c r="X224" s="187"/>
      <c r="Y224" s="164"/>
      <c r="Z224" s="190"/>
      <c r="AA224" s="190"/>
      <c r="AB224" s="190"/>
      <c r="AC224" s="190"/>
      <c r="AD224" s="174"/>
      <c r="AE224" s="66"/>
      <c r="AF224" s="172"/>
      <c r="AG224" s="172"/>
      <c r="AH224" s="181"/>
      <c r="AI224" s="182"/>
      <c r="AJ224" s="182"/>
      <c r="AK224" s="182"/>
      <c r="AL224" s="183"/>
      <c r="AM224" s="176"/>
      <c r="AN224" s="176"/>
      <c r="AO224" s="178"/>
      <c r="AQ224" s="192"/>
      <c r="AR224" s="192"/>
      <c r="AU224" s="395"/>
    </row>
    <row r="225" spans="1:47" ht="18" customHeight="1" x14ac:dyDescent="0.2">
      <c r="A225" s="141"/>
      <c r="B225" s="135"/>
      <c r="C225" s="136"/>
      <c r="D225" s="136"/>
      <c r="E225" s="136"/>
      <c r="F225" s="137"/>
      <c r="G225" s="158"/>
      <c r="H225" s="160"/>
      <c r="I225" s="162"/>
      <c r="J225" s="153"/>
      <c r="K225" s="167"/>
      <c r="L225" s="169"/>
      <c r="M225" s="153"/>
      <c r="N225" s="167"/>
      <c r="O225" s="153"/>
      <c r="P225" s="165"/>
      <c r="Q225" s="153"/>
      <c r="R225" s="165"/>
      <c r="S225" s="163"/>
      <c r="T225" s="184"/>
      <c r="U225" s="186"/>
      <c r="V225" s="163"/>
      <c r="W225" s="184"/>
      <c r="X225" s="186"/>
      <c r="Y225" s="188"/>
      <c r="Z225" s="189"/>
      <c r="AA225" s="191"/>
      <c r="AB225" s="191"/>
      <c r="AC225" s="191"/>
      <c r="AD225" s="173"/>
      <c r="AE225" s="12"/>
      <c r="AF225" s="171"/>
      <c r="AG225" s="171"/>
      <c r="AH225" s="135"/>
      <c r="AI225" s="179"/>
      <c r="AJ225" s="179"/>
      <c r="AK225" s="179"/>
      <c r="AL225" s="180"/>
      <c r="AM225" s="175"/>
      <c r="AN225" s="175"/>
      <c r="AO225" s="177"/>
      <c r="AQ225" s="192">
        <f>IF(G225="x", 1,0)</f>
        <v>0</v>
      </c>
      <c r="AR225" s="192">
        <f>IF(H225="x", 1,0)</f>
        <v>0</v>
      </c>
      <c r="AU225" s="395" t="str">
        <f>IF(A225="","",6)</f>
        <v/>
      </c>
    </row>
    <row r="226" spans="1:47" ht="18" customHeight="1" thickBot="1" x14ac:dyDescent="0.25">
      <c r="A226" s="142"/>
      <c r="B226" s="138"/>
      <c r="C226" s="139"/>
      <c r="D226" s="139"/>
      <c r="E226" s="139"/>
      <c r="F226" s="140"/>
      <c r="G226" s="159"/>
      <c r="H226" s="161"/>
      <c r="I226" s="161"/>
      <c r="J226" s="154"/>
      <c r="K226" s="168"/>
      <c r="L226" s="170"/>
      <c r="M226" s="154"/>
      <c r="N226" s="168"/>
      <c r="O226" s="154"/>
      <c r="P226" s="166"/>
      <c r="Q226" s="154"/>
      <c r="R226" s="166"/>
      <c r="S226" s="164"/>
      <c r="T226" s="185"/>
      <c r="U226" s="187"/>
      <c r="V226" s="164"/>
      <c r="W226" s="185"/>
      <c r="X226" s="187"/>
      <c r="Y226" s="164"/>
      <c r="Z226" s="190"/>
      <c r="AA226" s="190"/>
      <c r="AB226" s="190"/>
      <c r="AC226" s="190"/>
      <c r="AD226" s="174"/>
      <c r="AE226" s="66"/>
      <c r="AF226" s="172"/>
      <c r="AG226" s="172"/>
      <c r="AH226" s="181"/>
      <c r="AI226" s="182"/>
      <c r="AJ226" s="182"/>
      <c r="AK226" s="182"/>
      <c r="AL226" s="183"/>
      <c r="AM226" s="176"/>
      <c r="AN226" s="176"/>
      <c r="AO226" s="178"/>
      <c r="AQ226" s="192"/>
      <c r="AR226" s="192"/>
      <c r="AU226" s="395"/>
    </row>
    <row r="227" spans="1:47" ht="18" customHeight="1" x14ac:dyDescent="0.2">
      <c r="A227" s="141"/>
      <c r="B227" s="135"/>
      <c r="C227" s="136"/>
      <c r="D227" s="136"/>
      <c r="E227" s="136"/>
      <c r="F227" s="137"/>
      <c r="G227" s="158"/>
      <c r="H227" s="160"/>
      <c r="I227" s="162"/>
      <c r="J227" s="153"/>
      <c r="K227" s="167"/>
      <c r="L227" s="169"/>
      <c r="M227" s="153"/>
      <c r="N227" s="167"/>
      <c r="O227" s="153"/>
      <c r="P227" s="165"/>
      <c r="Q227" s="153"/>
      <c r="R227" s="165"/>
      <c r="S227" s="163"/>
      <c r="T227" s="184"/>
      <c r="U227" s="186"/>
      <c r="V227" s="163"/>
      <c r="W227" s="184"/>
      <c r="X227" s="186"/>
      <c r="Y227" s="188"/>
      <c r="Z227" s="189"/>
      <c r="AA227" s="191"/>
      <c r="AB227" s="191"/>
      <c r="AC227" s="191"/>
      <c r="AD227" s="173"/>
      <c r="AE227" s="12"/>
      <c r="AF227" s="171"/>
      <c r="AG227" s="171"/>
      <c r="AH227" s="135"/>
      <c r="AI227" s="179"/>
      <c r="AJ227" s="179"/>
      <c r="AK227" s="179"/>
      <c r="AL227" s="180"/>
      <c r="AM227" s="175"/>
      <c r="AN227" s="175"/>
      <c r="AO227" s="177"/>
      <c r="AQ227" s="192">
        <f>IF(G227="x", 1,0)</f>
        <v>0</v>
      </c>
      <c r="AR227" s="192">
        <f>IF(H227="x", 1,0)</f>
        <v>0</v>
      </c>
      <c r="AU227" s="395" t="str">
        <f>IF(A227="","",7)</f>
        <v/>
      </c>
    </row>
    <row r="228" spans="1:47" ht="18" customHeight="1" thickBot="1" x14ac:dyDescent="0.25">
      <c r="A228" s="142"/>
      <c r="B228" s="138"/>
      <c r="C228" s="139"/>
      <c r="D228" s="139"/>
      <c r="E228" s="139"/>
      <c r="F228" s="140"/>
      <c r="G228" s="159"/>
      <c r="H228" s="161"/>
      <c r="I228" s="161"/>
      <c r="J228" s="154"/>
      <c r="K228" s="168"/>
      <c r="L228" s="170"/>
      <c r="M228" s="154"/>
      <c r="N228" s="168"/>
      <c r="O228" s="154"/>
      <c r="P228" s="166"/>
      <c r="Q228" s="154"/>
      <c r="R228" s="166"/>
      <c r="S228" s="164"/>
      <c r="T228" s="185"/>
      <c r="U228" s="187"/>
      <c r="V228" s="164"/>
      <c r="W228" s="185"/>
      <c r="X228" s="187"/>
      <c r="Y228" s="164"/>
      <c r="Z228" s="190"/>
      <c r="AA228" s="190"/>
      <c r="AB228" s="190"/>
      <c r="AC228" s="190"/>
      <c r="AD228" s="174"/>
      <c r="AE228" s="66"/>
      <c r="AF228" s="172"/>
      <c r="AG228" s="172"/>
      <c r="AH228" s="181"/>
      <c r="AI228" s="182"/>
      <c r="AJ228" s="182"/>
      <c r="AK228" s="182"/>
      <c r="AL228" s="183"/>
      <c r="AM228" s="176"/>
      <c r="AN228" s="176"/>
      <c r="AO228" s="178"/>
      <c r="AQ228" s="192"/>
      <c r="AR228" s="192"/>
      <c r="AU228" s="395"/>
    </row>
    <row r="229" spans="1:47" ht="18" customHeight="1" x14ac:dyDescent="0.2">
      <c r="A229" s="141"/>
      <c r="B229" s="135"/>
      <c r="C229" s="136"/>
      <c r="D229" s="136"/>
      <c r="E229" s="136"/>
      <c r="F229" s="137"/>
      <c r="G229" s="158"/>
      <c r="H229" s="160"/>
      <c r="I229" s="162"/>
      <c r="J229" s="153"/>
      <c r="K229" s="167"/>
      <c r="L229" s="169"/>
      <c r="M229" s="153"/>
      <c r="N229" s="167"/>
      <c r="O229" s="153"/>
      <c r="P229" s="165"/>
      <c r="Q229" s="153"/>
      <c r="R229" s="165"/>
      <c r="S229" s="163"/>
      <c r="T229" s="184"/>
      <c r="U229" s="186"/>
      <c r="V229" s="163"/>
      <c r="W229" s="184"/>
      <c r="X229" s="186"/>
      <c r="Y229" s="188"/>
      <c r="Z229" s="189"/>
      <c r="AA229" s="191"/>
      <c r="AB229" s="191"/>
      <c r="AC229" s="191"/>
      <c r="AD229" s="173"/>
      <c r="AE229" s="12"/>
      <c r="AF229" s="171"/>
      <c r="AG229" s="171"/>
      <c r="AH229" s="135"/>
      <c r="AI229" s="179"/>
      <c r="AJ229" s="179"/>
      <c r="AK229" s="179"/>
      <c r="AL229" s="180"/>
      <c r="AM229" s="175"/>
      <c r="AN229" s="175"/>
      <c r="AO229" s="177"/>
      <c r="AQ229" s="192">
        <f>IF(G229="x", 1,0)</f>
        <v>0</v>
      </c>
      <c r="AR229" s="192">
        <f>IF(H229="x", 1,0)</f>
        <v>0</v>
      </c>
      <c r="AU229" s="395" t="str">
        <f>IF(A229="","",7)</f>
        <v/>
      </c>
    </row>
    <row r="230" spans="1:47" ht="18" customHeight="1" thickBot="1" x14ac:dyDescent="0.25">
      <c r="A230" s="142"/>
      <c r="B230" s="138"/>
      <c r="C230" s="139"/>
      <c r="D230" s="139"/>
      <c r="E230" s="139"/>
      <c r="F230" s="140"/>
      <c r="G230" s="159"/>
      <c r="H230" s="161"/>
      <c r="I230" s="161"/>
      <c r="J230" s="154"/>
      <c r="K230" s="168"/>
      <c r="L230" s="170"/>
      <c r="M230" s="154"/>
      <c r="N230" s="168"/>
      <c r="O230" s="154"/>
      <c r="P230" s="166"/>
      <c r="Q230" s="154"/>
      <c r="R230" s="166"/>
      <c r="S230" s="164"/>
      <c r="T230" s="185"/>
      <c r="U230" s="187"/>
      <c r="V230" s="164"/>
      <c r="W230" s="185"/>
      <c r="X230" s="187"/>
      <c r="Y230" s="164"/>
      <c r="Z230" s="190"/>
      <c r="AA230" s="190"/>
      <c r="AB230" s="190"/>
      <c r="AC230" s="190"/>
      <c r="AD230" s="174"/>
      <c r="AE230" s="66"/>
      <c r="AF230" s="172"/>
      <c r="AG230" s="172"/>
      <c r="AH230" s="181"/>
      <c r="AI230" s="182"/>
      <c r="AJ230" s="182"/>
      <c r="AK230" s="182"/>
      <c r="AL230" s="183"/>
      <c r="AM230" s="176"/>
      <c r="AN230" s="176"/>
      <c r="AO230" s="178"/>
      <c r="AQ230" s="192"/>
      <c r="AR230" s="192"/>
      <c r="AU230" s="395"/>
    </row>
    <row r="231" spans="1:47" ht="18" customHeight="1" x14ac:dyDescent="0.2">
      <c r="A231" s="141"/>
      <c r="B231" s="135"/>
      <c r="C231" s="136"/>
      <c r="D231" s="136"/>
      <c r="E231" s="136"/>
      <c r="F231" s="137"/>
      <c r="G231" s="158"/>
      <c r="H231" s="160"/>
      <c r="I231" s="162"/>
      <c r="J231" s="153"/>
      <c r="K231" s="167"/>
      <c r="L231" s="169"/>
      <c r="M231" s="153"/>
      <c r="N231" s="167"/>
      <c r="O231" s="153"/>
      <c r="P231" s="165"/>
      <c r="Q231" s="153"/>
      <c r="R231" s="165"/>
      <c r="S231" s="163"/>
      <c r="T231" s="184"/>
      <c r="U231" s="186"/>
      <c r="V231" s="163"/>
      <c r="W231" s="184"/>
      <c r="X231" s="186"/>
      <c r="Y231" s="188"/>
      <c r="Z231" s="189"/>
      <c r="AA231" s="191"/>
      <c r="AB231" s="191"/>
      <c r="AC231" s="191"/>
      <c r="AD231" s="173"/>
      <c r="AE231" s="12"/>
      <c r="AF231" s="171"/>
      <c r="AG231" s="171"/>
      <c r="AH231" s="135"/>
      <c r="AI231" s="179"/>
      <c r="AJ231" s="179"/>
      <c r="AK231" s="179"/>
      <c r="AL231" s="180"/>
      <c r="AM231" s="175"/>
      <c r="AN231" s="175"/>
      <c r="AO231" s="177"/>
      <c r="AQ231" s="192">
        <f>IF(G231="x", 1,0)</f>
        <v>0</v>
      </c>
      <c r="AR231" s="192">
        <f>IF(H231="x", 1,0)</f>
        <v>0</v>
      </c>
      <c r="AU231" s="395" t="str">
        <f>IF(A231="","",7)</f>
        <v/>
      </c>
    </row>
    <row r="232" spans="1:47" ht="18" customHeight="1" thickBot="1" x14ac:dyDescent="0.25">
      <c r="A232" s="142"/>
      <c r="B232" s="138"/>
      <c r="C232" s="139"/>
      <c r="D232" s="139"/>
      <c r="E232" s="139"/>
      <c r="F232" s="140"/>
      <c r="G232" s="159"/>
      <c r="H232" s="161"/>
      <c r="I232" s="161"/>
      <c r="J232" s="154"/>
      <c r="K232" s="168"/>
      <c r="L232" s="170"/>
      <c r="M232" s="154"/>
      <c r="N232" s="168"/>
      <c r="O232" s="154"/>
      <c r="P232" s="166"/>
      <c r="Q232" s="154"/>
      <c r="R232" s="166"/>
      <c r="S232" s="164"/>
      <c r="T232" s="185"/>
      <c r="U232" s="187"/>
      <c r="V232" s="164"/>
      <c r="W232" s="185"/>
      <c r="X232" s="187"/>
      <c r="Y232" s="164"/>
      <c r="Z232" s="190"/>
      <c r="AA232" s="190"/>
      <c r="AB232" s="190"/>
      <c r="AC232" s="190"/>
      <c r="AD232" s="174"/>
      <c r="AE232" s="66"/>
      <c r="AF232" s="172"/>
      <c r="AG232" s="172"/>
      <c r="AH232" s="181"/>
      <c r="AI232" s="182"/>
      <c r="AJ232" s="182"/>
      <c r="AK232" s="182"/>
      <c r="AL232" s="183"/>
      <c r="AM232" s="176"/>
      <c r="AN232" s="176"/>
      <c r="AO232" s="178"/>
      <c r="AQ232" s="192"/>
      <c r="AR232" s="192"/>
      <c r="AU232" s="395"/>
    </row>
    <row r="233" spans="1:47" ht="18" customHeight="1" x14ac:dyDescent="0.2">
      <c r="A233" s="141"/>
      <c r="B233" s="135"/>
      <c r="C233" s="136"/>
      <c r="D233" s="136"/>
      <c r="E233" s="136"/>
      <c r="F233" s="137"/>
      <c r="G233" s="158"/>
      <c r="H233" s="160"/>
      <c r="I233" s="162"/>
      <c r="J233" s="153"/>
      <c r="K233" s="167"/>
      <c r="L233" s="169"/>
      <c r="M233" s="153"/>
      <c r="N233" s="167"/>
      <c r="O233" s="153"/>
      <c r="P233" s="165"/>
      <c r="Q233" s="153"/>
      <c r="R233" s="165"/>
      <c r="S233" s="163"/>
      <c r="T233" s="184"/>
      <c r="U233" s="186"/>
      <c r="V233" s="163"/>
      <c r="W233" s="184"/>
      <c r="X233" s="186"/>
      <c r="Y233" s="188"/>
      <c r="Z233" s="189"/>
      <c r="AA233" s="191"/>
      <c r="AB233" s="191"/>
      <c r="AC233" s="191"/>
      <c r="AD233" s="173"/>
      <c r="AE233" s="12"/>
      <c r="AF233" s="171"/>
      <c r="AG233" s="171"/>
      <c r="AH233" s="135"/>
      <c r="AI233" s="179"/>
      <c r="AJ233" s="179"/>
      <c r="AK233" s="179"/>
      <c r="AL233" s="180"/>
      <c r="AM233" s="175"/>
      <c r="AN233" s="175"/>
      <c r="AO233" s="177"/>
      <c r="AQ233" s="192">
        <f>IF(G233="x", 1,0)</f>
        <v>0</v>
      </c>
      <c r="AR233" s="192">
        <f>IF(H233="x", 1,0)</f>
        <v>0</v>
      </c>
      <c r="AU233" s="395" t="str">
        <f>IF(A233="","",7)</f>
        <v/>
      </c>
    </row>
    <row r="234" spans="1:47" ht="18" customHeight="1" thickBot="1" x14ac:dyDescent="0.25">
      <c r="A234" s="142"/>
      <c r="B234" s="138"/>
      <c r="C234" s="139"/>
      <c r="D234" s="139"/>
      <c r="E234" s="139"/>
      <c r="F234" s="140"/>
      <c r="G234" s="159"/>
      <c r="H234" s="161"/>
      <c r="I234" s="161"/>
      <c r="J234" s="154"/>
      <c r="K234" s="168"/>
      <c r="L234" s="170"/>
      <c r="M234" s="154"/>
      <c r="N234" s="168"/>
      <c r="O234" s="154"/>
      <c r="P234" s="166"/>
      <c r="Q234" s="154"/>
      <c r="R234" s="166"/>
      <c r="S234" s="164"/>
      <c r="T234" s="185"/>
      <c r="U234" s="187"/>
      <c r="V234" s="164"/>
      <c r="W234" s="185"/>
      <c r="X234" s="187"/>
      <c r="Y234" s="164"/>
      <c r="Z234" s="190"/>
      <c r="AA234" s="190"/>
      <c r="AB234" s="190"/>
      <c r="AC234" s="190"/>
      <c r="AD234" s="174"/>
      <c r="AE234" s="66"/>
      <c r="AF234" s="172"/>
      <c r="AG234" s="172"/>
      <c r="AH234" s="181"/>
      <c r="AI234" s="182"/>
      <c r="AJ234" s="182"/>
      <c r="AK234" s="182"/>
      <c r="AL234" s="183"/>
      <c r="AM234" s="176"/>
      <c r="AN234" s="176"/>
      <c r="AO234" s="178"/>
      <c r="AQ234" s="192"/>
      <c r="AR234" s="192"/>
      <c r="AU234" s="395"/>
    </row>
    <row r="235" spans="1:47" ht="18" customHeight="1" x14ac:dyDescent="0.2">
      <c r="A235" s="141"/>
      <c r="B235" s="135"/>
      <c r="C235" s="136"/>
      <c r="D235" s="136"/>
      <c r="E235" s="136"/>
      <c r="F235" s="137"/>
      <c r="G235" s="158"/>
      <c r="H235" s="160"/>
      <c r="I235" s="162"/>
      <c r="J235" s="153"/>
      <c r="K235" s="167"/>
      <c r="L235" s="169"/>
      <c r="M235" s="153"/>
      <c r="N235" s="167"/>
      <c r="O235" s="153"/>
      <c r="P235" s="165"/>
      <c r="Q235" s="153"/>
      <c r="R235" s="165"/>
      <c r="S235" s="163"/>
      <c r="T235" s="184"/>
      <c r="U235" s="186"/>
      <c r="V235" s="163"/>
      <c r="W235" s="184"/>
      <c r="X235" s="186"/>
      <c r="Y235" s="188"/>
      <c r="Z235" s="189"/>
      <c r="AA235" s="191"/>
      <c r="AB235" s="191"/>
      <c r="AC235" s="191"/>
      <c r="AD235" s="173"/>
      <c r="AE235" s="12"/>
      <c r="AF235" s="171"/>
      <c r="AG235" s="171"/>
      <c r="AH235" s="135"/>
      <c r="AI235" s="179"/>
      <c r="AJ235" s="179"/>
      <c r="AK235" s="179"/>
      <c r="AL235" s="180"/>
      <c r="AM235" s="175"/>
      <c r="AN235" s="175"/>
      <c r="AO235" s="177"/>
      <c r="AQ235" s="192">
        <f>IF(G235="x", 1,0)</f>
        <v>0</v>
      </c>
      <c r="AR235" s="192">
        <f>IF(H235="x", 1,0)</f>
        <v>0</v>
      </c>
      <c r="AU235" s="395" t="str">
        <f>IF(A235="","",7)</f>
        <v/>
      </c>
    </row>
    <row r="236" spans="1:47" ht="18" customHeight="1" thickBot="1" x14ac:dyDescent="0.25">
      <c r="A236" s="142"/>
      <c r="B236" s="138"/>
      <c r="C236" s="139"/>
      <c r="D236" s="139"/>
      <c r="E236" s="139"/>
      <c r="F236" s="140"/>
      <c r="G236" s="159"/>
      <c r="H236" s="161"/>
      <c r="I236" s="161"/>
      <c r="J236" s="154"/>
      <c r="K236" s="168"/>
      <c r="L236" s="170"/>
      <c r="M236" s="154"/>
      <c r="N236" s="168"/>
      <c r="O236" s="154"/>
      <c r="P236" s="166"/>
      <c r="Q236" s="154"/>
      <c r="R236" s="166"/>
      <c r="S236" s="164"/>
      <c r="T236" s="185"/>
      <c r="U236" s="187"/>
      <c r="V236" s="164"/>
      <c r="W236" s="185"/>
      <c r="X236" s="187"/>
      <c r="Y236" s="164"/>
      <c r="Z236" s="190"/>
      <c r="AA236" s="190"/>
      <c r="AB236" s="190"/>
      <c r="AC236" s="190"/>
      <c r="AD236" s="174"/>
      <c r="AE236" s="66"/>
      <c r="AF236" s="172"/>
      <c r="AG236" s="172"/>
      <c r="AH236" s="181"/>
      <c r="AI236" s="182"/>
      <c r="AJ236" s="182"/>
      <c r="AK236" s="182"/>
      <c r="AL236" s="183"/>
      <c r="AM236" s="176"/>
      <c r="AN236" s="176"/>
      <c r="AO236" s="178"/>
      <c r="AQ236" s="192"/>
      <c r="AR236" s="192"/>
      <c r="AU236" s="395"/>
    </row>
    <row r="237" spans="1:47" ht="18" customHeight="1" x14ac:dyDescent="0.2">
      <c r="A237" s="141"/>
      <c r="B237" s="135"/>
      <c r="C237" s="136"/>
      <c r="D237" s="136"/>
      <c r="E237" s="136"/>
      <c r="F237" s="137"/>
      <c r="G237" s="158"/>
      <c r="H237" s="160"/>
      <c r="I237" s="162"/>
      <c r="J237" s="153"/>
      <c r="K237" s="167"/>
      <c r="L237" s="169"/>
      <c r="M237" s="153"/>
      <c r="N237" s="167"/>
      <c r="O237" s="153"/>
      <c r="P237" s="165"/>
      <c r="Q237" s="153"/>
      <c r="R237" s="165"/>
      <c r="S237" s="163"/>
      <c r="T237" s="184"/>
      <c r="U237" s="186"/>
      <c r="V237" s="163"/>
      <c r="W237" s="184"/>
      <c r="X237" s="186"/>
      <c r="Y237" s="188"/>
      <c r="Z237" s="189"/>
      <c r="AA237" s="191"/>
      <c r="AB237" s="191"/>
      <c r="AC237" s="191"/>
      <c r="AD237" s="173"/>
      <c r="AE237" s="12"/>
      <c r="AF237" s="171"/>
      <c r="AG237" s="171"/>
      <c r="AH237" s="135"/>
      <c r="AI237" s="179"/>
      <c r="AJ237" s="179"/>
      <c r="AK237" s="179"/>
      <c r="AL237" s="180"/>
      <c r="AM237" s="175"/>
      <c r="AN237" s="175"/>
      <c r="AO237" s="177"/>
      <c r="AQ237" s="192">
        <f>IF(G237="x", 1,0)</f>
        <v>0</v>
      </c>
      <c r="AR237" s="192">
        <f>IF(H237="x", 1,0)</f>
        <v>0</v>
      </c>
      <c r="AU237" s="395" t="str">
        <f>IF(A237="","",7)</f>
        <v/>
      </c>
    </row>
    <row r="238" spans="1:47" ht="18" customHeight="1" thickBot="1" x14ac:dyDescent="0.25">
      <c r="A238" s="142"/>
      <c r="B238" s="138"/>
      <c r="C238" s="139"/>
      <c r="D238" s="139"/>
      <c r="E238" s="139"/>
      <c r="F238" s="140"/>
      <c r="G238" s="159"/>
      <c r="H238" s="161"/>
      <c r="I238" s="161"/>
      <c r="J238" s="154"/>
      <c r="K238" s="168"/>
      <c r="L238" s="170"/>
      <c r="M238" s="154"/>
      <c r="N238" s="168"/>
      <c r="O238" s="154"/>
      <c r="P238" s="166"/>
      <c r="Q238" s="154"/>
      <c r="R238" s="166"/>
      <c r="S238" s="164"/>
      <c r="T238" s="185"/>
      <c r="U238" s="187"/>
      <c r="V238" s="164"/>
      <c r="W238" s="185"/>
      <c r="X238" s="187"/>
      <c r="Y238" s="164"/>
      <c r="Z238" s="190"/>
      <c r="AA238" s="190"/>
      <c r="AB238" s="190"/>
      <c r="AC238" s="190"/>
      <c r="AD238" s="174"/>
      <c r="AE238" s="66"/>
      <c r="AF238" s="172"/>
      <c r="AG238" s="172"/>
      <c r="AH238" s="181"/>
      <c r="AI238" s="182"/>
      <c r="AJ238" s="182"/>
      <c r="AK238" s="182"/>
      <c r="AL238" s="183"/>
      <c r="AM238" s="176"/>
      <c r="AN238" s="176"/>
      <c r="AO238" s="178"/>
      <c r="AQ238" s="192"/>
      <c r="AR238" s="192"/>
      <c r="AU238" s="395"/>
    </row>
    <row r="239" spans="1:47" ht="18" customHeight="1" x14ac:dyDescent="0.2">
      <c r="A239" s="141"/>
      <c r="B239" s="135"/>
      <c r="C239" s="136"/>
      <c r="D239" s="136"/>
      <c r="E239" s="136"/>
      <c r="F239" s="137"/>
      <c r="G239" s="158"/>
      <c r="H239" s="160"/>
      <c r="I239" s="162"/>
      <c r="J239" s="153"/>
      <c r="K239" s="167"/>
      <c r="L239" s="169"/>
      <c r="M239" s="153"/>
      <c r="N239" s="167"/>
      <c r="O239" s="153"/>
      <c r="P239" s="165"/>
      <c r="Q239" s="153"/>
      <c r="R239" s="165"/>
      <c r="S239" s="163"/>
      <c r="T239" s="184"/>
      <c r="U239" s="186"/>
      <c r="V239" s="163"/>
      <c r="W239" s="184"/>
      <c r="X239" s="186"/>
      <c r="Y239" s="188"/>
      <c r="Z239" s="189"/>
      <c r="AA239" s="191"/>
      <c r="AB239" s="191"/>
      <c r="AC239" s="191"/>
      <c r="AD239" s="173"/>
      <c r="AE239" s="12"/>
      <c r="AF239" s="171"/>
      <c r="AG239" s="171"/>
      <c r="AH239" s="135"/>
      <c r="AI239" s="179"/>
      <c r="AJ239" s="179"/>
      <c r="AK239" s="179"/>
      <c r="AL239" s="180"/>
      <c r="AM239" s="175"/>
      <c r="AN239" s="175"/>
      <c r="AO239" s="177"/>
      <c r="AQ239" s="192">
        <f>IF(G239="x", 1,0)</f>
        <v>0</v>
      </c>
      <c r="AR239" s="192">
        <f>IF(H239="x", 1,0)</f>
        <v>0</v>
      </c>
      <c r="AU239" s="395" t="str">
        <f>IF(A239="","",7)</f>
        <v/>
      </c>
    </row>
    <row r="240" spans="1:47" ht="18" customHeight="1" thickBot="1" x14ac:dyDescent="0.25">
      <c r="A240" s="142"/>
      <c r="B240" s="138"/>
      <c r="C240" s="139"/>
      <c r="D240" s="139"/>
      <c r="E240" s="139"/>
      <c r="F240" s="140"/>
      <c r="G240" s="159"/>
      <c r="H240" s="161"/>
      <c r="I240" s="161"/>
      <c r="J240" s="154"/>
      <c r="K240" s="168"/>
      <c r="L240" s="170"/>
      <c r="M240" s="154"/>
      <c r="N240" s="168"/>
      <c r="O240" s="154"/>
      <c r="P240" s="166"/>
      <c r="Q240" s="154"/>
      <c r="R240" s="166"/>
      <c r="S240" s="164"/>
      <c r="T240" s="185"/>
      <c r="U240" s="187"/>
      <c r="V240" s="164"/>
      <c r="W240" s="185"/>
      <c r="X240" s="187"/>
      <c r="Y240" s="164"/>
      <c r="Z240" s="190"/>
      <c r="AA240" s="190"/>
      <c r="AB240" s="190"/>
      <c r="AC240" s="190"/>
      <c r="AD240" s="174"/>
      <c r="AE240" s="66"/>
      <c r="AF240" s="172"/>
      <c r="AG240" s="172"/>
      <c r="AH240" s="181"/>
      <c r="AI240" s="182"/>
      <c r="AJ240" s="182"/>
      <c r="AK240" s="182"/>
      <c r="AL240" s="183"/>
      <c r="AM240" s="176"/>
      <c r="AN240" s="176"/>
      <c r="AO240" s="178"/>
      <c r="AQ240" s="192"/>
      <c r="AR240" s="192"/>
      <c r="AU240" s="395"/>
    </row>
    <row r="241" spans="1:47" ht="18" customHeight="1" x14ac:dyDescent="0.2">
      <c r="A241" s="141"/>
      <c r="B241" s="135"/>
      <c r="C241" s="136"/>
      <c r="D241" s="136"/>
      <c r="E241" s="136"/>
      <c r="F241" s="137"/>
      <c r="G241" s="158"/>
      <c r="H241" s="160"/>
      <c r="I241" s="162"/>
      <c r="J241" s="153"/>
      <c r="K241" s="167"/>
      <c r="L241" s="169"/>
      <c r="M241" s="153"/>
      <c r="N241" s="167"/>
      <c r="O241" s="153"/>
      <c r="P241" s="165"/>
      <c r="Q241" s="153"/>
      <c r="R241" s="165"/>
      <c r="S241" s="163"/>
      <c r="T241" s="184"/>
      <c r="U241" s="186"/>
      <c r="V241" s="163"/>
      <c r="W241" s="184"/>
      <c r="X241" s="186"/>
      <c r="Y241" s="188"/>
      <c r="Z241" s="189"/>
      <c r="AA241" s="191"/>
      <c r="AB241" s="191"/>
      <c r="AC241" s="191"/>
      <c r="AD241" s="173"/>
      <c r="AE241" s="12"/>
      <c r="AF241" s="171"/>
      <c r="AG241" s="171"/>
      <c r="AH241" s="135"/>
      <c r="AI241" s="179"/>
      <c r="AJ241" s="179"/>
      <c r="AK241" s="179"/>
      <c r="AL241" s="180"/>
      <c r="AM241" s="175"/>
      <c r="AN241" s="175"/>
      <c r="AO241" s="177"/>
      <c r="AQ241" s="192">
        <f>IF(G241="x", 1,0)</f>
        <v>0</v>
      </c>
      <c r="AR241" s="192">
        <f>IF(H241="x", 1,0)</f>
        <v>0</v>
      </c>
      <c r="AU241" s="395" t="str">
        <f>IF(A241="","",7)</f>
        <v/>
      </c>
    </row>
    <row r="242" spans="1:47" ht="18" customHeight="1" thickBot="1" x14ac:dyDescent="0.25">
      <c r="A242" s="142"/>
      <c r="B242" s="138"/>
      <c r="C242" s="139"/>
      <c r="D242" s="139"/>
      <c r="E242" s="139"/>
      <c r="F242" s="140"/>
      <c r="G242" s="159"/>
      <c r="H242" s="161"/>
      <c r="I242" s="161"/>
      <c r="J242" s="154"/>
      <c r="K242" s="168"/>
      <c r="L242" s="170"/>
      <c r="M242" s="154"/>
      <c r="N242" s="168"/>
      <c r="O242" s="154"/>
      <c r="P242" s="166"/>
      <c r="Q242" s="154"/>
      <c r="R242" s="166"/>
      <c r="S242" s="164"/>
      <c r="T242" s="185"/>
      <c r="U242" s="187"/>
      <c r="V242" s="164"/>
      <c r="W242" s="185"/>
      <c r="X242" s="187"/>
      <c r="Y242" s="164"/>
      <c r="Z242" s="190"/>
      <c r="AA242" s="190"/>
      <c r="AB242" s="190"/>
      <c r="AC242" s="190"/>
      <c r="AD242" s="174"/>
      <c r="AE242" s="66"/>
      <c r="AF242" s="172"/>
      <c r="AG242" s="172"/>
      <c r="AH242" s="181"/>
      <c r="AI242" s="182"/>
      <c r="AJ242" s="182"/>
      <c r="AK242" s="182"/>
      <c r="AL242" s="183"/>
      <c r="AM242" s="176"/>
      <c r="AN242" s="176"/>
      <c r="AO242" s="178"/>
      <c r="AQ242" s="192"/>
      <c r="AR242" s="192"/>
      <c r="AU242" s="395"/>
    </row>
    <row r="243" spans="1:47" ht="18" customHeight="1" x14ac:dyDescent="0.2">
      <c r="A243" s="141"/>
      <c r="B243" s="135"/>
      <c r="C243" s="136"/>
      <c r="D243" s="136"/>
      <c r="E243" s="136"/>
      <c r="F243" s="137"/>
      <c r="G243" s="158"/>
      <c r="H243" s="160"/>
      <c r="I243" s="162"/>
      <c r="J243" s="153"/>
      <c r="K243" s="167"/>
      <c r="L243" s="169"/>
      <c r="M243" s="153"/>
      <c r="N243" s="167"/>
      <c r="O243" s="153"/>
      <c r="P243" s="165"/>
      <c r="Q243" s="153"/>
      <c r="R243" s="165"/>
      <c r="S243" s="163"/>
      <c r="T243" s="184"/>
      <c r="U243" s="186"/>
      <c r="V243" s="163"/>
      <c r="W243" s="184"/>
      <c r="X243" s="186"/>
      <c r="Y243" s="188"/>
      <c r="Z243" s="189"/>
      <c r="AA243" s="191"/>
      <c r="AB243" s="191"/>
      <c r="AC243" s="191"/>
      <c r="AD243" s="173"/>
      <c r="AE243" s="12"/>
      <c r="AF243" s="171"/>
      <c r="AG243" s="171"/>
      <c r="AH243" s="135"/>
      <c r="AI243" s="179"/>
      <c r="AJ243" s="179"/>
      <c r="AK243" s="179"/>
      <c r="AL243" s="180"/>
      <c r="AM243" s="175"/>
      <c r="AN243" s="175"/>
      <c r="AO243" s="177"/>
      <c r="AQ243" s="192">
        <f>IF(G243="x", 1,0)</f>
        <v>0</v>
      </c>
      <c r="AR243" s="192">
        <f>IF(H243="x", 1,0)</f>
        <v>0</v>
      </c>
      <c r="AU243" s="395" t="str">
        <f>IF(A243="","",7)</f>
        <v/>
      </c>
    </row>
    <row r="244" spans="1:47" ht="18" customHeight="1" thickBot="1" x14ac:dyDescent="0.25">
      <c r="A244" s="142"/>
      <c r="B244" s="138"/>
      <c r="C244" s="139"/>
      <c r="D244" s="139"/>
      <c r="E244" s="139"/>
      <c r="F244" s="140"/>
      <c r="G244" s="159"/>
      <c r="H244" s="161"/>
      <c r="I244" s="161"/>
      <c r="J244" s="154"/>
      <c r="K244" s="168"/>
      <c r="L244" s="170"/>
      <c r="M244" s="154"/>
      <c r="N244" s="168"/>
      <c r="O244" s="154"/>
      <c r="P244" s="166"/>
      <c r="Q244" s="154"/>
      <c r="R244" s="166"/>
      <c r="S244" s="164"/>
      <c r="T244" s="185"/>
      <c r="U244" s="187"/>
      <c r="V244" s="164"/>
      <c r="W244" s="185"/>
      <c r="X244" s="187"/>
      <c r="Y244" s="164"/>
      <c r="Z244" s="190"/>
      <c r="AA244" s="190"/>
      <c r="AB244" s="190"/>
      <c r="AC244" s="190"/>
      <c r="AD244" s="174"/>
      <c r="AE244" s="66"/>
      <c r="AF244" s="172"/>
      <c r="AG244" s="172"/>
      <c r="AH244" s="181"/>
      <c r="AI244" s="182"/>
      <c r="AJ244" s="182"/>
      <c r="AK244" s="182"/>
      <c r="AL244" s="183"/>
      <c r="AM244" s="176"/>
      <c r="AN244" s="176"/>
      <c r="AO244" s="178"/>
      <c r="AQ244" s="192"/>
      <c r="AR244" s="192"/>
      <c r="AU244" s="395"/>
    </row>
    <row r="245" spans="1:47" ht="18" customHeight="1" x14ac:dyDescent="0.2">
      <c r="A245" s="141"/>
      <c r="B245" s="135"/>
      <c r="C245" s="136"/>
      <c r="D245" s="136"/>
      <c r="E245" s="136"/>
      <c r="F245" s="137"/>
      <c r="G245" s="158"/>
      <c r="H245" s="160"/>
      <c r="I245" s="162"/>
      <c r="J245" s="153"/>
      <c r="K245" s="167"/>
      <c r="L245" s="169"/>
      <c r="M245" s="153"/>
      <c r="N245" s="167"/>
      <c r="O245" s="153"/>
      <c r="P245" s="165"/>
      <c r="Q245" s="153"/>
      <c r="R245" s="165"/>
      <c r="S245" s="163"/>
      <c r="T245" s="184"/>
      <c r="U245" s="186"/>
      <c r="V245" s="163"/>
      <c r="W245" s="184"/>
      <c r="X245" s="186"/>
      <c r="Y245" s="188"/>
      <c r="Z245" s="189"/>
      <c r="AA245" s="191"/>
      <c r="AB245" s="191"/>
      <c r="AC245" s="191"/>
      <c r="AD245" s="173"/>
      <c r="AE245" s="12"/>
      <c r="AF245" s="171"/>
      <c r="AG245" s="171"/>
      <c r="AH245" s="135"/>
      <c r="AI245" s="179"/>
      <c r="AJ245" s="179"/>
      <c r="AK245" s="179"/>
      <c r="AL245" s="180"/>
      <c r="AM245" s="175"/>
      <c r="AN245" s="175"/>
      <c r="AO245" s="177"/>
      <c r="AQ245" s="192">
        <f>IF(G245="x", 1,0)</f>
        <v>0</v>
      </c>
      <c r="AR245" s="192">
        <f>IF(H245="x", 1,0)</f>
        <v>0</v>
      </c>
      <c r="AU245" s="395" t="str">
        <f>IF(A245="","",7)</f>
        <v/>
      </c>
    </row>
    <row r="246" spans="1:47" ht="18" customHeight="1" thickBot="1" x14ac:dyDescent="0.25">
      <c r="A246" s="142"/>
      <c r="B246" s="138"/>
      <c r="C246" s="139"/>
      <c r="D246" s="139"/>
      <c r="E246" s="139"/>
      <c r="F246" s="140"/>
      <c r="G246" s="159"/>
      <c r="H246" s="161"/>
      <c r="I246" s="161"/>
      <c r="J246" s="154"/>
      <c r="K246" s="168"/>
      <c r="L246" s="170"/>
      <c r="M246" s="154"/>
      <c r="N246" s="168"/>
      <c r="O246" s="154"/>
      <c r="P246" s="166"/>
      <c r="Q246" s="154"/>
      <c r="R246" s="166"/>
      <c r="S246" s="164"/>
      <c r="T246" s="185"/>
      <c r="U246" s="187"/>
      <c r="V246" s="164"/>
      <c r="W246" s="185"/>
      <c r="X246" s="187"/>
      <c r="Y246" s="164"/>
      <c r="Z246" s="190"/>
      <c r="AA246" s="190"/>
      <c r="AB246" s="190"/>
      <c r="AC246" s="190"/>
      <c r="AD246" s="174"/>
      <c r="AE246" s="66"/>
      <c r="AF246" s="172"/>
      <c r="AG246" s="172"/>
      <c r="AH246" s="181"/>
      <c r="AI246" s="182"/>
      <c r="AJ246" s="182"/>
      <c r="AK246" s="182"/>
      <c r="AL246" s="183"/>
      <c r="AM246" s="176"/>
      <c r="AN246" s="176"/>
      <c r="AO246" s="178"/>
      <c r="AQ246" s="192"/>
      <c r="AR246" s="192"/>
      <c r="AU246" s="395"/>
    </row>
    <row r="247" spans="1:47" ht="18" customHeight="1" x14ac:dyDescent="0.2">
      <c r="A247" s="141"/>
      <c r="B247" s="135"/>
      <c r="C247" s="136"/>
      <c r="D247" s="136"/>
      <c r="E247" s="136"/>
      <c r="F247" s="137"/>
      <c r="G247" s="158"/>
      <c r="H247" s="160"/>
      <c r="I247" s="162"/>
      <c r="J247" s="153"/>
      <c r="K247" s="167"/>
      <c r="L247" s="169"/>
      <c r="M247" s="153"/>
      <c r="N247" s="167"/>
      <c r="O247" s="153"/>
      <c r="P247" s="165"/>
      <c r="Q247" s="153"/>
      <c r="R247" s="165"/>
      <c r="S247" s="163"/>
      <c r="T247" s="184"/>
      <c r="U247" s="186"/>
      <c r="V247" s="163"/>
      <c r="W247" s="184"/>
      <c r="X247" s="186"/>
      <c r="Y247" s="188"/>
      <c r="Z247" s="189"/>
      <c r="AA247" s="191"/>
      <c r="AB247" s="191"/>
      <c r="AC247" s="191"/>
      <c r="AD247" s="173"/>
      <c r="AE247" s="12"/>
      <c r="AF247" s="171"/>
      <c r="AG247" s="171"/>
      <c r="AH247" s="135"/>
      <c r="AI247" s="179"/>
      <c r="AJ247" s="179"/>
      <c r="AK247" s="179"/>
      <c r="AL247" s="180"/>
      <c r="AM247" s="175"/>
      <c r="AN247" s="175"/>
      <c r="AO247" s="177"/>
      <c r="AQ247" s="192">
        <f>IF(G247="x", 1,0)</f>
        <v>0</v>
      </c>
      <c r="AR247" s="192">
        <f>IF(H247="x", 1,0)</f>
        <v>0</v>
      </c>
      <c r="AU247" s="395" t="str">
        <f>IF(A247="","",7)</f>
        <v/>
      </c>
    </row>
    <row r="248" spans="1:47" ht="18" customHeight="1" thickBot="1" x14ac:dyDescent="0.25">
      <c r="A248" s="142"/>
      <c r="B248" s="138"/>
      <c r="C248" s="139"/>
      <c r="D248" s="139"/>
      <c r="E248" s="139"/>
      <c r="F248" s="140"/>
      <c r="G248" s="159"/>
      <c r="H248" s="161"/>
      <c r="I248" s="161"/>
      <c r="J248" s="154"/>
      <c r="K248" s="168"/>
      <c r="L248" s="170"/>
      <c r="M248" s="154"/>
      <c r="N248" s="168"/>
      <c r="O248" s="154"/>
      <c r="P248" s="166"/>
      <c r="Q248" s="154"/>
      <c r="R248" s="166"/>
      <c r="S248" s="164"/>
      <c r="T248" s="185"/>
      <c r="U248" s="187"/>
      <c r="V248" s="164"/>
      <c r="W248" s="185"/>
      <c r="X248" s="187"/>
      <c r="Y248" s="164"/>
      <c r="Z248" s="190"/>
      <c r="AA248" s="190"/>
      <c r="AB248" s="190"/>
      <c r="AC248" s="190"/>
      <c r="AD248" s="174"/>
      <c r="AE248" s="66"/>
      <c r="AF248" s="172"/>
      <c r="AG248" s="172"/>
      <c r="AH248" s="181"/>
      <c r="AI248" s="182"/>
      <c r="AJ248" s="182"/>
      <c r="AK248" s="182"/>
      <c r="AL248" s="183"/>
      <c r="AM248" s="176"/>
      <c r="AN248" s="176"/>
      <c r="AO248" s="178"/>
      <c r="AQ248" s="192"/>
      <c r="AR248" s="192"/>
      <c r="AU248" s="395"/>
    </row>
    <row r="249" spans="1:47" ht="18" customHeight="1" x14ac:dyDescent="0.2">
      <c r="A249" s="141"/>
      <c r="B249" s="135"/>
      <c r="C249" s="136"/>
      <c r="D249" s="136"/>
      <c r="E249" s="136"/>
      <c r="F249" s="137"/>
      <c r="G249" s="158"/>
      <c r="H249" s="160"/>
      <c r="I249" s="162"/>
      <c r="J249" s="153"/>
      <c r="K249" s="167"/>
      <c r="L249" s="169"/>
      <c r="M249" s="153"/>
      <c r="N249" s="167"/>
      <c r="O249" s="153"/>
      <c r="P249" s="165"/>
      <c r="Q249" s="153"/>
      <c r="R249" s="165"/>
      <c r="S249" s="163"/>
      <c r="T249" s="184"/>
      <c r="U249" s="186"/>
      <c r="V249" s="163"/>
      <c r="W249" s="184"/>
      <c r="X249" s="186"/>
      <c r="Y249" s="188"/>
      <c r="Z249" s="189"/>
      <c r="AA249" s="191"/>
      <c r="AB249" s="191"/>
      <c r="AC249" s="191"/>
      <c r="AD249" s="173"/>
      <c r="AE249" s="12"/>
      <c r="AF249" s="171"/>
      <c r="AG249" s="171"/>
      <c r="AH249" s="135"/>
      <c r="AI249" s="179"/>
      <c r="AJ249" s="179"/>
      <c r="AK249" s="179"/>
      <c r="AL249" s="180"/>
      <c r="AM249" s="175"/>
      <c r="AN249" s="175"/>
      <c r="AO249" s="177"/>
      <c r="AQ249" s="192">
        <f>IF(G249="x", 1,0)</f>
        <v>0</v>
      </c>
      <c r="AR249" s="192">
        <f>IF(H249="x", 1,0)</f>
        <v>0</v>
      </c>
      <c r="AU249" s="395" t="str">
        <f>IF(A249="","",7)</f>
        <v/>
      </c>
    </row>
    <row r="250" spans="1:47" ht="18" customHeight="1" thickBot="1" x14ac:dyDescent="0.25">
      <c r="A250" s="142"/>
      <c r="B250" s="138"/>
      <c r="C250" s="139"/>
      <c r="D250" s="139"/>
      <c r="E250" s="139"/>
      <c r="F250" s="140"/>
      <c r="G250" s="159"/>
      <c r="H250" s="161"/>
      <c r="I250" s="161"/>
      <c r="J250" s="154"/>
      <c r="K250" s="168"/>
      <c r="L250" s="170"/>
      <c r="M250" s="154"/>
      <c r="N250" s="168"/>
      <c r="O250" s="154"/>
      <c r="P250" s="166"/>
      <c r="Q250" s="154"/>
      <c r="R250" s="166"/>
      <c r="S250" s="164"/>
      <c r="T250" s="185"/>
      <c r="U250" s="187"/>
      <c r="V250" s="164"/>
      <c r="W250" s="185"/>
      <c r="X250" s="187"/>
      <c r="Y250" s="164"/>
      <c r="Z250" s="190"/>
      <c r="AA250" s="190"/>
      <c r="AB250" s="190"/>
      <c r="AC250" s="190"/>
      <c r="AD250" s="174"/>
      <c r="AE250" s="66"/>
      <c r="AF250" s="172"/>
      <c r="AG250" s="172"/>
      <c r="AH250" s="181"/>
      <c r="AI250" s="182"/>
      <c r="AJ250" s="182"/>
      <c r="AK250" s="182"/>
      <c r="AL250" s="183"/>
      <c r="AM250" s="176"/>
      <c r="AN250" s="176"/>
      <c r="AO250" s="178"/>
      <c r="AQ250" s="192"/>
      <c r="AR250" s="192"/>
      <c r="AU250" s="395"/>
    </row>
    <row r="251" spans="1:47" ht="18" customHeight="1" x14ac:dyDescent="0.2">
      <c r="A251" s="141"/>
      <c r="B251" s="135"/>
      <c r="C251" s="136"/>
      <c r="D251" s="136"/>
      <c r="E251" s="136"/>
      <c r="F251" s="137"/>
      <c r="G251" s="158"/>
      <c r="H251" s="160"/>
      <c r="I251" s="162"/>
      <c r="J251" s="153"/>
      <c r="K251" s="167"/>
      <c r="L251" s="169"/>
      <c r="M251" s="153"/>
      <c r="N251" s="167"/>
      <c r="O251" s="153"/>
      <c r="P251" s="165"/>
      <c r="Q251" s="153"/>
      <c r="R251" s="165"/>
      <c r="S251" s="163"/>
      <c r="T251" s="184"/>
      <c r="U251" s="186"/>
      <c r="V251" s="163"/>
      <c r="W251" s="184"/>
      <c r="X251" s="186"/>
      <c r="Y251" s="188"/>
      <c r="Z251" s="189"/>
      <c r="AA251" s="191"/>
      <c r="AB251" s="191"/>
      <c r="AC251" s="191"/>
      <c r="AD251" s="173"/>
      <c r="AE251" s="12"/>
      <c r="AF251" s="171"/>
      <c r="AG251" s="171"/>
      <c r="AH251" s="135"/>
      <c r="AI251" s="179"/>
      <c r="AJ251" s="179"/>
      <c r="AK251" s="179"/>
      <c r="AL251" s="180"/>
      <c r="AM251" s="175"/>
      <c r="AN251" s="175"/>
      <c r="AO251" s="177"/>
      <c r="AQ251" s="192">
        <f>IF(G251="x", 1,0)</f>
        <v>0</v>
      </c>
      <c r="AR251" s="192">
        <f>IF(H251="x", 1,0)</f>
        <v>0</v>
      </c>
      <c r="AU251" s="395" t="str">
        <f>IF(A251="","",7)</f>
        <v/>
      </c>
    </row>
    <row r="252" spans="1:47" ht="18" customHeight="1" thickBot="1" x14ac:dyDescent="0.25">
      <c r="A252" s="142"/>
      <c r="B252" s="138"/>
      <c r="C252" s="139"/>
      <c r="D252" s="139"/>
      <c r="E252" s="139"/>
      <c r="F252" s="140"/>
      <c r="G252" s="159"/>
      <c r="H252" s="161"/>
      <c r="I252" s="161"/>
      <c r="J252" s="154"/>
      <c r="K252" s="168"/>
      <c r="L252" s="170"/>
      <c r="M252" s="154"/>
      <c r="N252" s="168"/>
      <c r="O252" s="154"/>
      <c r="P252" s="166"/>
      <c r="Q252" s="154"/>
      <c r="R252" s="166"/>
      <c r="S252" s="164"/>
      <c r="T252" s="185"/>
      <c r="U252" s="187"/>
      <c r="V252" s="164"/>
      <c r="W252" s="185"/>
      <c r="X252" s="187"/>
      <c r="Y252" s="164"/>
      <c r="Z252" s="190"/>
      <c r="AA252" s="190"/>
      <c r="AB252" s="190"/>
      <c r="AC252" s="190"/>
      <c r="AD252" s="174"/>
      <c r="AE252" s="66"/>
      <c r="AF252" s="172"/>
      <c r="AG252" s="172"/>
      <c r="AH252" s="181"/>
      <c r="AI252" s="182"/>
      <c r="AJ252" s="182"/>
      <c r="AK252" s="182"/>
      <c r="AL252" s="183"/>
      <c r="AM252" s="176"/>
      <c r="AN252" s="176"/>
      <c r="AO252" s="178"/>
      <c r="AQ252" s="192"/>
      <c r="AR252" s="192"/>
      <c r="AU252" s="395"/>
    </row>
    <row r="253" spans="1:47" ht="18" customHeight="1" x14ac:dyDescent="0.2">
      <c r="A253" s="141"/>
      <c r="B253" s="135"/>
      <c r="C253" s="136"/>
      <c r="D253" s="136"/>
      <c r="E253" s="136"/>
      <c r="F253" s="137"/>
      <c r="G253" s="158"/>
      <c r="H253" s="160"/>
      <c r="I253" s="162"/>
      <c r="J253" s="153"/>
      <c r="K253" s="167"/>
      <c r="L253" s="169"/>
      <c r="M253" s="153"/>
      <c r="N253" s="167"/>
      <c r="O253" s="153"/>
      <c r="P253" s="165"/>
      <c r="Q253" s="153"/>
      <c r="R253" s="165"/>
      <c r="S253" s="163"/>
      <c r="T253" s="184"/>
      <c r="U253" s="186"/>
      <c r="V253" s="163"/>
      <c r="W253" s="184"/>
      <c r="X253" s="186"/>
      <c r="Y253" s="188"/>
      <c r="Z253" s="189"/>
      <c r="AA253" s="191"/>
      <c r="AB253" s="191"/>
      <c r="AC253" s="191"/>
      <c r="AD253" s="173"/>
      <c r="AE253" s="12"/>
      <c r="AF253" s="171"/>
      <c r="AG253" s="171"/>
      <c r="AH253" s="135"/>
      <c r="AI253" s="179"/>
      <c r="AJ253" s="179"/>
      <c r="AK253" s="179"/>
      <c r="AL253" s="180"/>
      <c r="AM253" s="175"/>
      <c r="AN253" s="175"/>
      <c r="AO253" s="177"/>
      <c r="AQ253" s="192">
        <f>IF(G253="x", 1,0)</f>
        <v>0</v>
      </c>
      <c r="AR253" s="192">
        <f>IF(H253="x", 1,0)</f>
        <v>0</v>
      </c>
      <c r="AU253" s="395" t="str">
        <f>IF(A253="","",7)</f>
        <v/>
      </c>
    </row>
    <row r="254" spans="1:47" ht="18" customHeight="1" thickBot="1" x14ac:dyDescent="0.25">
      <c r="A254" s="142"/>
      <c r="B254" s="138"/>
      <c r="C254" s="139"/>
      <c r="D254" s="139"/>
      <c r="E254" s="139"/>
      <c r="F254" s="140"/>
      <c r="G254" s="159"/>
      <c r="H254" s="161"/>
      <c r="I254" s="161"/>
      <c r="J254" s="154"/>
      <c r="K254" s="168"/>
      <c r="L254" s="170"/>
      <c r="M254" s="154"/>
      <c r="N254" s="168"/>
      <c r="O254" s="154"/>
      <c r="P254" s="166"/>
      <c r="Q254" s="154"/>
      <c r="R254" s="166"/>
      <c r="S254" s="164"/>
      <c r="T254" s="185"/>
      <c r="U254" s="187"/>
      <c r="V254" s="164"/>
      <c r="W254" s="185"/>
      <c r="X254" s="187"/>
      <c r="Y254" s="164"/>
      <c r="Z254" s="190"/>
      <c r="AA254" s="190"/>
      <c r="AB254" s="190"/>
      <c r="AC254" s="190"/>
      <c r="AD254" s="174"/>
      <c r="AE254" s="66"/>
      <c r="AF254" s="172"/>
      <c r="AG254" s="172"/>
      <c r="AH254" s="181"/>
      <c r="AI254" s="182"/>
      <c r="AJ254" s="182"/>
      <c r="AK254" s="182"/>
      <c r="AL254" s="183"/>
      <c r="AM254" s="176"/>
      <c r="AN254" s="176"/>
      <c r="AO254" s="178"/>
      <c r="AQ254" s="192"/>
      <c r="AR254" s="192"/>
      <c r="AU254" s="395"/>
    </row>
    <row r="255" spans="1:47" ht="18" customHeight="1" x14ac:dyDescent="0.2">
      <c r="A255" s="141"/>
      <c r="B255" s="135"/>
      <c r="C255" s="136"/>
      <c r="D255" s="136"/>
      <c r="E255" s="136"/>
      <c r="F255" s="137"/>
      <c r="G255" s="158"/>
      <c r="H255" s="160"/>
      <c r="I255" s="162"/>
      <c r="J255" s="153"/>
      <c r="K255" s="167"/>
      <c r="L255" s="169"/>
      <c r="M255" s="153"/>
      <c r="N255" s="167"/>
      <c r="O255" s="153"/>
      <c r="P255" s="165"/>
      <c r="Q255" s="153"/>
      <c r="R255" s="165"/>
      <c r="S255" s="163"/>
      <c r="T255" s="184"/>
      <c r="U255" s="186"/>
      <c r="V255" s="163"/>
      <c r="W255" s="184"/>
      <c r="X255" s="186"/>
      <c r="Y255" s="188"/>
      <c r="Z255" s="189"/>
      <c r="AA255" s="191"/>
      <c r="AB255" s="191"/>
      <c r="AC255" s="191"/>
      <c r="AD255" s="173"/>
      <c r="AE255" s="12"/>
      <c r="AF255" s="171"/>
      <c r="AG255" s="171"/>
      <c r="AH255" s="135"/>
      <c r="AI255" s="179"/>
      <c r="AJ255" s="179"/>
      <c r="AK255" s="179"/>
      <c r="AL255" s="180"/>
      <c r="AM255" s="175"/>
      <c r="AN255" s="175"/>
      <c r="AO255" s="177"/>
      <c r="AQ255" s="192">
        <f>IF(G255="x", 1,0)</f>
        <v>0</v>
      </c>
      <c r="AR255" s="192">
        <f>IF(H255="x", 1,0)</f>
        <v>0</v>
      </c>
      <c r="AU255" s="395" t="str">
        <f>IF(A255="","",7)</f>
        <v/>
      </c>
    </row>
    <row r="256" spans="1:47" ht="18" customHeight="1" thickBot="1" x14ac:dyDescent="0.25">
      <c r="A256" s="142"/>
      <c r="B256" s="138"/>
      <c r="C256" s="139"/>
      <c r="D256" s="139"/>
      <c r="E256" s="139"/>
      <c r="F256" s="140"/>
      <c r="G256" s="159"/>
      <c r="H256" s="161"/>
      <c r="I256" s="161"/>
      <c r="J256" s="154"/>
      <c r="K256" s="168"/>
      <c r="L256" s="170"/>
      <c r="M256" s="154"/>
      <c r="N256" s="168"/>
      <c r="O256" s="154"/>
      <c r="P256" s="166"/>
      <c r="Q256" s="154"/>
      <c r="R256" s="166"/>
      <c r="S256" s="164"/>
      <c r="T256" s="185"/>
      <c r="U256" s="187"/>
      <c r="V256" s="164"/>
      <c r="W256" s="185"/>
      <c r="X256" s="187"/>
      <c r="Y256" s="164"/>
      <c r="Z256" s="190"/>
      <c r="AA256" s="190"/>
      <c r="AB256" s="190"/>
      <c r="AC256" s="190"/>
      <c r="AD256" s="174"/>
      <c r="AE256" s="66"/>
      <c r="AF256" s="172"/>
      <c r="AG256" s="172"/>
      <c r="AH256" s="181"/>
      <c r="AI256" s="182"/>
      <c r="AJ256" s="182"/>
      <c r="AK256" s="182"/>
      <c r="AL256" s="183"/>
      <c r="AM256" s="176"/>
      <c r="AN256" s="176"/>
      <c r="AO256" s="178"/>
      <c r="AQ256" s="192"/>
      <c r="AR256" s="192"/>
      <c r="AU256" s="395"/>
    </row>
    <row r="257" spans="1:47" ht="18" customHeight="1" x14ac:dyDescent="0.2">
      <c r="A257" s="141"/>
      <c r="B257" s="135"/>
      <c r="C257" s="136"/>
      <c r="D257" s="136"/>
      <c r="E257" s="136"/>
      <c r="F257" s="137"/>
      <c r="G257" s="158"/>
      <c r="H257" s="160"/>
      <c r="I257" s="162"/>
      <c r="J257" s="153"/>
      <c r="K257" s="167"/>
      <c r="L257" s="169"/>
      <c r="M257" s="153"/>
      <c r="N257" s="167"/>
      <c r="O257" s="153"/>
      <c r="P257" s="165"/>
      <c r="Q257" s="153"/>
      <c r="R257" s="165"/>
      <c r="S257" s="163"/>
      <c r="T257" s="184"/>
      <c r="U257" s="186"/>
      <c r="V257" s="163"/>
      <c r="W257" s="184"/>
      <c r="X257" s="186"/>
      <c r="Y257" s="188"/>
      <c r="Z257" s="189"/>
      <c r="AA257" s="191"/>
      <c r="AB257" s="191"/>
      <c r="AC257" s="191"/>
      <c r="AD257" s="173"/>
      <c r="AE257" s="12"/>
      <c r="AF257" s="171"/>
      <c r="AG257" s="171"/>
      <c r="AH257" s="135"/>
      <c r="AI257" s="179"/>
      <c r="AJ257" s="179"/>
      <c r="AK257" s="179"/>
      <c r="AL257" s="180"/>
      <c r="AM257" s="175"/>
      <c r="AN257" s="175"/>
      <c r="AO257" s="177"/>
      <c r="AQ257" s="192">
        <f>IF(G257="x", 1,0)</f>
        <v>0</v>
      </c>
      <c r="AR257" s="192">
        <f>IF(H257="x", 1,0)</f>
        <v>0</v>
      </c>
      <c r="AU257" s="395" t="str">
        <f>IF(A257="","",7)</f>
        <v/>
      </c>
    </row>
    <row r="258" spans="1:47" ht="18" customHeight="1" thickBot="1" x14ac:dyDescent="0.25">
      <c r="A258" s="142"/>
      <c r="B258" s="138"/>
      <c r="C258" s="139"/>
      <c r="D258" s="139"/>
      <c r="E258" s="139"/>
      <c r="F258" s="140"/>
      <c r="G258" s="159"/>
      <c r="H258" s="161"/>
      <c r="I258" s="161"/>
      <c r="J258" s="154"/>
      <c r="K258" s="168"/>
      <c r="L258" s="170"/>
      <c r="M258" s="154"/>
      <c r="N258" s="168"/>
      <c r="O258" s="154"/>
      <c r="P258" s="166"/>
      <c r="Q258" s="154"/>
      <c r="R258" s="166"/>
      <c r="S258" s="164"/>
      <c r="T258" s="185"/>
      <c r="U258" s="187"/>
      <c r="V258" s="164"/>
      <c r="W258" s="185"/>
      <c r="X258" s="187"/>
      <c r="Y258" s="164"/>
      <c r="Z258" s="190"/>
      <c r="AA258" s="190"/>
      <c r="AB258" s="190"/>
      <c r="AC258" s="190"/>
      <c r="AD258" s="174"/>
      <c r="AE258" s="66"/>
      <c r="AF258" s="172"/>
      <c r="AG258" s="172"/>
      <c r="AH258" s="181"/>
      <c r="AI258" s="182"/>
      <c r="AJ258" s="182"/>
      <c r="AK258" s="182"/>
      <c r="AL258" s="183"/>
      <c r="AM258" s="176"/>
      <c r="AN258" s="176"/>
      <c r="AO258" s="178"/>
      <c r="AQ258" s="192"/>
      <c r="AR258" s="192"/>
      <c r="AU258" s="395"/>
    </row>
    <row r="259" spans="1:47" ht="18" customHeight="1" x14ac:dyDescent="0.2">
      <c r="A259" s="141"/>
      <c r="B259" s="135"/>
      <c r="C259" s="136"/>
      <c r="D259" s="136"/>
      <c r="E259" s="136"/>
      <c r="F259" s="137"/>
      <c r="G259" s="158"/>
      <c r="H259" s="160"/>
      <c r="I259" s="162"/>
      <c r="J259" s="153"/>
      <c r="K259" s="167"/>
      <c r="L259" s="169"/>
      <c r="M259" s="153"/>
      <c r="N259" s="167"/>
      <c r="O259" s="153"/>
      <c r="P259" s="165"/>
      <c r="Q259" s="153"/>
      <c r="R259" s="165"/>
      <c r="S259" s="163"/>
      <c r="T259" s="184"/>
      <c r="U259" s="186"/>
      <c r="V259" s="163"/>
      <c r="W259" s="184"/>
      <c r="X259" s="186"/>
      <c r="Y259" s="188"/>
      <c r="Z259" s="189"/>
      <c r="AA259" s="191"/>
      <c r="AB259" s="191"/>
      <c r="AC259" s="191"/>
      <c r="AD259" s="173"/>
      <c r="AE259" s="12"/>
      <c r="AF259" s="171"/>
      <c r="AG259" s="171"/>
      <c r="AH259" s="135"/>
      <c r="AI259" s="179"/>
      <c r="AJ259" s="179"/>
      <c r="AK259" s="179"/>
      <c r="AL259" s="180"/>
      <c r="AM259" s="175"/>
      <c r="AN259" s="175"/>
      <c r="AO259" s="177"/>
      <c r="AQ259" s="192">
        <f>IF(G259="x", 1,0)</f>
        <v>0</v>
      </c>
      <c r="AR259" s="192">
        <f>IF(H259="x", 1,0)</f>
        <v>0</v>
      </c>
      <c r="AU259" s="395" t="str">
        <f>IF(A259="","",7)</f>
        <v/>
      </c>
    </row>
    <row r="260" spans="1:47" ht="18" customHeight="1" thickBot="1" x14ac:dyDescent="0.25">
      <c r="A260" s="142"/>
      <c r="B260" s="138"/>
      <c r="C260" s="139"/>
      <c r="D260" s="139"/>
      <c r="E260" s="139"/>
      <c r="F260" s="140"/>
      <c r="G260" s="159"/>
      <c r="H260" s="161"/>
      <c r="I260" s="161"/>
      <c r="J260" s="154"/>
      <c r="K260" s="168"/>
      <c r="L260" s="170"/>
      <c r="M260" s="154"/>
      <c r="N260" s="168"/>
      <c r="O260" s="154"/>
      <c r="P260" s="166"/>
      <c r="Q260" s="154"/>
      <c r="R260" s="166"/>
      <c r="S260" s="164"/>
      <c r="T260" s="185"/>
      <c r="U260" s="187"/>
      <c r="V260" s="164"/>
      <c r="W260" s="185"/>
      <c r="X260" s="187"/>
      <c r="Y260" s="164"/>
      <c r="Z260" s="190"/>
      <c r="AA260" s="190"/>
      <c r="AB260" s="190"/>
      <c r="AC260" s="190"/>
      <c r="AD260" s="174"/>
      <c r="AE260" s="66"/>
      <c r="AF260" s="172"/>
      <c r="AG260" s="172"/>
      <c r="AH260" s="181"/>
      <c r="AI260" s="182"/>
      <c r="AJ260" s="182"/>
      <c r="AK260" s="182"/>
      <c r="AL260" s="183"/>
      <c r="AM260" s="176"/>
      <c r="AN260" s="176"/>
      <c r="AO260" s="178"/>
      <c r="AQ260" s="192"/>
      <c r="AR260" s="192"/>
      <c r="AU260" s="395"/>
    </row>
    <row r="261" spans="1:47" ht="18" customHeight="1" x14ac:dyDescent="0.2">
      <c r="A261" s="141"/>
      <c r="B261" s="135"/>
      <c r="C261" s="136"/>
      <c r="D261" s="136"/>
      <c r="E261" s="136"/>
      <c r="F261" s="137"/>
      <c r="G261" s="158"/>
      <c r="H261" s="160"/>
      <c r="I261" s="162"/>
      <c r="J261" s="153"/>
      <c r="K261" s="167"/>
      <c r="L261" s="169"/>
      <c r="M261" s="153"/>
      <c r="N261" s="167"/>
      <c r="O261" s="153"/>
      <c r="P261" s="165"/>
      <c r="Q261" s="153"/>
      <c r="R261" s="165"/>
      <c r="S261" s="163"/>
      <c r="T261" s="184"/>
      <c r="U261" s="186"/>
      <c r="V261" s="163"/>
      <c r="W261" s="184"/>
      <c r="X261" s="186"/>
      <c r="Y261" s="188"/>
      <c r="Z261" s="189"/>
      <c r="AA261" s="191"/>
      <c r="AB261" s="191"/>
      <c r="AC261" s="191"/>
      <c r="AD261" s="173"/>
      <c r="AE261" s="12"/>
      <c r="AF261" s="171"/>
      <c r="AG261" s="171"/>
      <c r="AH261" s="135"/>
      <c r="AI261" s="179"/>
      <c r="AJ261" s="179"/>
      <c r="AK261" s="179"/>
      <c r="AL261" s="180"/>
      <c r="AM261" s="175"/>
      <c r="AN261" s="175"/>
      <c r="AO261" s="177"/>
      <c r="AQ261" s="192">
        <f>IF(G261="x", 1,0)</f>
        <v>0</v>
      </c>
      <c r="AR261" s="192">
        <f>IF(H261="x", 1,0)</f>
        <v>0</v>
      </c>
      <c r="AU261" s="395" t="str">
        <f>IF(A261="","",8)</f>
        <v/>
      </c>
    </row>
    <row r="262" spans="1:47" ht="18" customHeight="1" thickBot="1" x14ac:dyDescent="0.25">
      <c r="A262" s="142"/>
      <c r="B262" s="138"/>
      <c r="C262" s="139"/>
      <c r="D262" s="139"/>
      <c r="E262" s="139"/>
      <c r="F262" s="140"/>
      <c r="G262" s="159"/>
      <c r="H262" s="161"/>
      <c r="I262" s="161"/>
      <c r="J262" s="154"/>
      <c r="K262" s="168"/>
      <c r="L262" s="170"/>
      <c r="M262" s="154"/>
      <c r="N262" s="168"/>
      <c r="O262" s="154"/>
      <c r="P262" s="166"/>
      <c r="Q262" s="154"/>
      <c r="R262" s="166"/>
      <c r="S262" s="164"/>
      <c r="T262" s="185"/>
      <c r="U262" s="187"/>
      <c r="V262" s="164"/>
      <c r="W262" s="185"/>
      <c r="X262" s="187"/>
      <c r="Y262" s="164"/>
      <c r="Z262" s="190"/>
      <c r="AA262" s="190"/>
      <c r="AB262" s="190"/>
      <c r="AC262" s="190"/>
      <c r="AD262" s="174"/>
      <c r="AE262" s="66"/>
      <c r="AF262" s="172"/>
      <c r="AG262" s="172"/>
      <c r="AH262" s="181"/>
      <c r="AI262" s="182"/>
      <c r="AJ262" s="182"/>
      <c r="AK262" s="182"/>
      <c r="AL262" s="183"/>
      <c r="AM262" s="176"/>
      <c r="AN262" s="176"/>
      <c r="AO262" s="178"/>
      <c r="AQ262" s="192"/>
      <c r="AR262" s="192"/>
      <c r="AU262" s="395"/>
    </row>
    <row r="263" spans="1:47" ht="18" customHeight="1" x14ac:dyDescent="0.2">
      <c r="A263" s="141"/>
      <c r="B263" s="135"/>
      <c r="C263" s="136"/>
      <c r="D263" s="136"/>
      <c r="E263" s="136"/>
      <c r="F263" s="137"/>
      <c r="G263" s="158"/>
      <c r="H263" s="160"/>
      <c r="I263" s="162"/>
      <c r="J263" s="153"/>
      <c r="K263" s="167"/>
      <c r="L263" s="169"/>
      <c r="M263" s="153"/>
      <c r="N263" s="167"/>
      <c r="O263" s="153"/>
      <c r="P263" s="165"/>
      <c r="Q263" s="153"/>
      <c r="R263" s="165"/>
      <c r="S263" s="163"/>
      <c r="T263" s="184"/>
      <c r="U263" s="186"/>
      <c r="V263" s="163"/>
      <c r="W263" s="184"/>
      <c r="X263" s="186"/>
      <c r="Y263" s="188"/>
      <c r="Z263" s="189"/>
      <c r="AA263" s="191"/>
      <c r="AB263" s="191"/>
      <c r="AC263" s="191"/>
      <c r="AD263" s="173"/>
      <c r="AE263" s="12"/>
      <c r="AF263" s="171"/>
      <c r="AG263" s="171"/>
      <c r="AH263" s="135"/>
      <c r="AI263" s="179"/>
      <c r="AJ263" s="179"/>
      <c r="AK263" s="179"/>
      <c r="AL263" s="180"/>
      <c r="AM263" s="175"/>
      <c r="AN263" s="175"/>
      <c r="AO263" s="177"/>
      <c r="AQ263" s="192">
        <f>IF(G263="x", 1,0)</f>
        <v>0</v>
      </c>
      <c r="AR263" s="192">
        <f>IF(H263="x", 1,0)</f>
        <v>0</v>
      </c>
      <c r="AU263" s="395" t="str">
        <f>IF(A263="","",8)</f>
        <v/>
      </c>
    </row>
    <row r="264" spans="1:47" ht="18" customHeight="1" thickBot="1" x14ac:dyDescent="0.25">
      <c r="A264" s="142"/>
      <c r="B264" s="138"/>
      <c r="C264" s="139"/>
      <c r="D264" s="139"/>
      <c r="E264" s="139"/>
      <c r="F264" s="140"/>
      <c r="G264" s="159"/>
      <c r="H264" s="161"/>
      <c r="I264" s="161"/>
      <c r="J264" s="154"/>
      <c r="K264" s="168"/>
      <c r="L264" s="170"/>
      <c r="M264" s="154"/>
      <c r="N264" s="168"/>
      <c r="O264" s="154"/>
      <c r="P264" s="166"/>
      <c r="Q264" s="154"/>
      <c r="R264" s="166"/>
      <c r="S264" s="164"/>
      <c r="T264" s="185"/>
      <c r="U264" s="187"/>
      <c r="V264" s="164"/>
      <c r="W264" s="185"/>
      <c r="X264" s="187"/>
      <c r="Y264" s="164"/>
      <c r="Z264" s="190"/>
      <c r="AA264" s="190"/>
      <c r="AB264" s="190"/>
      <c r="AC264" s="190"/>
      <c r="AD264" s="174"/>
      <c r="AE264" s="66"/>
      <c r="AF264" s="172"/>
      <c r="AG264" s="172"/>
      <c r="AH264" s="181"/>
      <c r="AI264" s="182"/>
      <c r="AJ264" s="182"/>
      <c r="AK264" s="182"/>
      <c r="AL264" s="183"/>
      <c r="AM264" s="176"/>
      <c r="AN264" s="176"/>
      <c r="AO264" s="178"/>
      <c r="AQ264" s="192"/>
      <c r="AR264" s="192"/>
      <c r="AU264" s="395"/>
    </row>
    <row r="265" spans="1:47" ht="18" customHeight="1" x14ac:dyDescent="0.2">
      <c r="A265" s="141"/>
      <c r="B265" s="135"/>
      <c r="C265" s="136"/>
      <c r="D265" s="136"/>
      <c r="E265" s="136"/>
      <c r="F265" s="137"/>
      <c r="G265" s="158"/>
      <c r="H265" s="160"/>
      <c r="I265" s="162"/>
      <c r="J265" s="153"/>
      <c r="K265" s="167"/>
      <c r="L265" s="169"/>
      <c r="M265" s="153"/>
      <c r="N265" s="167"/>
      <c r="O265" s="153"/>
      <c r="P265" s="165"/>
      <c r="Q265" s="153"/>
      <c r="R265" s="165"/>
      <c r="S265" s="163"/>
      <c r="T265" s="184"/>
      <c r="U265" s="186"/>
      <c r="V265" s="163"/>
      <c r="W265" s="184"/>
      <c r="X265" s="186"/>
      <c r="Y265" s="188"/>
      <c r="Z265" s="189"/>
      <c r="AA265" s="191"/>
      <c r="AB265" s="191"/>
      <c r="AC265" s="191"/>
      <c r="AD265" s="173"/>
      <c r="AE265" s="12"/>
      <c r="AF265" s="171"/>
      <c r="AG265" s="171"/>
      <c r="AH265" s="135"/>
      <c r="AI265" s="179"/>
      <c r="AJ265" s="179"/>
      <c r="AK265" s="179"/>
      <c r="AL265" s="180"/>
      <c r="AM265" s="175"/>
      <c r="AN265" s="175"/>
      <c r="AO265" s="177"/>
      <c r="AQ265" s="192">
        <f>IF(G265="x", 1,0)</f>
        <v>0</v>
      </c>
      <c r="AR265" s="192">
        <f>IF(H265="x", 1,0)</f>
        <v>0</v>
      </c>
      <c r="AU265" s="395" t="str">
        <f>IF(A265="","",8)</f>
        <v/>
      </c>
    </row>
    <row r="266" spans="1:47" ht="18" customHeight="1" thickBot="1" x14ac:dyDescent="0.25">
      <c r="A266" s="142"/>
      <c r="B266" s="138"/>
      <c r="C266" s="139"/>
      <c r="D266" s="139"/>
      <c r="E266" s="139"/>
      <c r="F266" s="140"/>
      <c r="G266" s="159"/>
      <c r="H266" s="161"/>
      <c r="I266" s="161"/>
      <c r="J266" s="154"/>
      <c r="K266" s="168"/>
      <c r="L266" s="170"/>
      <c r="M266" s="154"/>
      <c r="N266" s="168"/>
      <c r="O266" s="154"/>
      <c r="P266" s="166"/>
      <c r="Q266" s="154"/>
      <c r="R266" s="166"/>
      <c r="S266" s="164"/>
      <c r="T266" s="185"/>
      <c r="U266" s="187"/>
      <c r="V266" s="164"/>
      <c r="W266" s="185"/>
      <c r="X266" s="187"/>
      <c r="Y266" s="164"/>
      <c r="Z266" s="190"/>
      <c r="AA266" s="190"/>
      <c r="AB266" s="190"/>
      <c r="AC266" s="190"/>
      <c r="AD266" s="174"/>
      <c r="AE266" s="66"/>
      <c r="AF266" s="172"/>
      <c r="AG266" s="172"/>
      <c r="AH266" s="181"/>
      <c r="AI266" s="182"/>
      <c r="AJ266" s="182"/>
      <c r="AK266" s="182"/>
      <c r="AL266" s="183"/>
      <c r="AM266" s="176"/>
      <c r="AN266" s="176"/>
      <c r="AO266" s="178"/>
      <c r="AQ266" s="192"/>
      <c r="AR266" s="192"/>
      <c r="AU266" s="395"/>
    </row>
    <row r="267" spans="1:47" ht="18" customHeight="1" x14ac:dyDescent="0.2">
      <c r="A267" s="141"/>
      <c r="B267" s="135"/>
      <c r="C267" s="136"/>
      <c r="D267" s="136"/>
      <c r="E267" s="136"/>
      <c r="F267" s="137"/>
      <c r="G267" s="158"/>
      <c r="H267" s="160"/>
      <c r="I267" s="162"/>
      <c r="J267" s="153"/>
      <c r="K267" s="167"/>
      <c r="L267" s="169"/>
      <c r="M267" s="153"/>
      <c r="N267" s="167"/>
      <c r="O267" s="153"/>
      <c r="P267" s="165"/>
      <c r="Q267" s="153"/>
      <c r="R267" s="165"/>
      <c r="S267" s="163"/>
      <c r="T267" s="184"/>
      <c r="U267" s="186"/>
      <c r="V267" s="163"/>
      <c r="W267" s="184"/>
      <c r="X267" s="186"/>
      <c r="Y267" s="188"/>
      <c r="Z267" s="189"/>
      <c r="AA267" s="191"/>
      <c r="AB267" s="191"/>
      <c r="AC267" s="191"/>
      <c r="AD267" s="173"/>
      <c r="AE267" s="12"/>
      <c r="AF267" s="171"/>
      <c r="AG267" s="171"/>
      <c r="AH267" s="135"/>
      <c r="AI267" s="179"/>
      <c r="AJ267" s="179"/>
      <c r="AK267" s="179"/>
      <c r="AL267" s="180"/>
      <c r="AM267" s="175"/>
      <c r="AN267" s="175"/>
      <c r="AO267" s="177"/>
      <c r="AQ267" s="192">
        <f>IF(G267="x", 1,0)</f>
        <v>0</v>
      </c>
      <c r="AR267" s="192">
        <f>IF(H267="x", 1,0)</f>
        <v>0</v>
      </c>
      <c r="AU267" s="395" t="str">
        <f>IF(A267="","",8)</f>
        <v/>
      </c>
    </row>
    <row r="268" spans="1:47" ht="18" customHeight="1" thickBot="1" x14ac:dyDescent="0.25">
      <c r="A268" s="142"/>
      <c r="B268" s="138"/>
      <c r="C268" s="139"/>
      <c r="D268" s="139"/>
      <c r="E268" s="139"/>
      <c r="F268" s="140"/>
      <c r="G268" s="159"/>
      <c r="H268" s="161"/>
      <c r="I268" s="161"/>
      <c r="J268" s="154"/>
      <c r="K268" s="168"/>
      <c r="L268" s="170"/>
      <c r="M268" s="154"/>
      <c r="N268" s="168"/>
      <c r="O268" s="154"/>
      <c r="P268" s="166"/>
      <c r="Q268" s="154"/>
      <c r="R268" s="166"/>
      <c r="S268" s="164"/>
      <c r="T268" s="185"/>
      <c r="U268" s="187"/>
      <c r="V268" s="164"/>
      <c r="W268" s="185"/>
      <c r="X268" s="187"/>
      <c r="Y268" s="164"/>
      <c r="Z268" s="190"/>
      <c r="AA268" s="190"/>
      <c r="AB268" s="190"/>
      <c r="AC268" s="190"/>
      <c r="AD268" s="174"/>
      <c r="AE268" s="66"/>
      <c r="AF268" s="172"/>
      <c r="AG268" s="172"/>
      <c r="AH268" s="181"/>
      <c r="AI268" s="182"/>
      <c r="AJ268" s="182"/>
      <c r="AK268" s="182"/>
      <c r="AL268" s="183"/>
      <c r="AM268" s="176"/>
      <c r="AN268" s="176"/>
      <c r="AO268" s="178"/>
      <c r="AQ268" s="192"/>
      <c r="AR268" s="192"/>
      <c r="AU268" s="395"/>
    </row>
    <row r="269" spans="1:47" ht="18" customHeight="1" x14ac:dyDescent="0.2">
      <c r="A269" s="141"/>
      <c r="B269" s="135"/>
      <c r="C269" s="136"/>
      <c r="D269" s="136"/>
      <c r="E269" s="136"/>
      <c r="F269" s="137"/>
      <c r="G269" s="158"/>
      <c r="H269" s="160"/>
      <c r="I269" s="162"/>
      <c r="J269" s="153"/>
      <c r="K269" s="167"/>
      <c r="L269" s="169"/>
      <c r="M269" s="153"/>
      <c r="N269" s="167"/>
      <c r="O269" s="153"/>
      <c r="P269" s="165"/>
      <c r="Q269" s="153"/>
      <c r="R269" s="165"/>
      <c r="S269" s="163"/>
      <c r="T269" s="184"/>
      <c r="U269" s="186"/>
      <c r="V269" s="163"/>
      <c r="W269" s="184"/>
      <c r="X269" s="186"/>
      <c r="Y269" s="188"/>
      <c r="Z269" s="189"/>
      <c r="AA269" s="191"/>
      <c r="AB269" s="191"/>
      <c r="AC269" s="191"/>
      <c r="AD269" s="173"/>
      <c r="AE269" s="12"/>
      <c r="AF269" s="171"/>
      <c r="AG269" s="171"/>
      <c r="AH269" s="135"/>
      <c r="AI269" s="179"/>
      <c r="AJ269" s="179"/>
      <c r="AK269" s="179"/>
      <c r="AL269" s="180"/>
      <c r="AM269" s="175"/>
      <c r="AN269" s="175"/>
      <c r="AO269" s="177"/>
      <c r="AQ269" s="192">
        <f>IF(G269="x", 1,0)</f>
        <v>0</v>
      </c>
      <c r="AR269" s="192">
        <f>IF(H269="x", 1,0)</f>
        <v>0</v>
      </c>
      <c r="AU269" s="395" t="str">
        <f>IF(A269="","",8)</f>
        <v/>
      </c>
    </row>
    <row r="270" spans="1:47" ht="18" customHeight="1" thickBot="1" x14ac:dyDescent="0.25">
      <c r="A270" s="142"/>
      <c r="B270" s="138"/>
      <c r="C270" s="139"/>
      <c r="D270" s="139"/>
      <c r="E270" s="139"/>
      <c r="F270" s="140"/>
      <c r="G270" s="159"/>
      <c r="H270" s="161"/>
      <c r="I270" s="161"/>
      <c r="J270" s="154"/>
      <c r="K270" s="168"/>
      <c r="L270" s="170"/>
      <c r="M270" s="154"/>
      <c r="N270" s="168"/>
      <c r="O270" s="154"/>
      <c r="P270" s="166"/>
      <c r="Q270" s="154"/>
      <c r="R270" s="166"/>
      <c r="S270" s="164"/>
      <c r="T270" s="185"/>
      <c r="U270" s="187"/>
      <c r="V270" s="164"/>
      <c r="W270" s="185"/>
      <c r="X270" s="187"/>
      <c r="Y270" s="164"/>
      <c r="Z270" s="190"/>
      <c r="AA270" s="190"/>
      <c r="AB270" s="190"/>
      <c r="AC270" s="190"/>
      <c r="AD270" s="174"/>
      <c r="AE270" s="66"/>
      <c r="AF270" s="172"/>
      <c r="AG270" s="172"/>
      <c r="AH270" s="181"/>
      <c r="AI270" s="182"/>
      <c r="AJ270" s="182"/>
      <c r="AK270" s="182"/>
      <c r="AL270" s="183"/>
      <c r="AM270" s="176"/>
      <c r="AN270" s="176"/>
      <c r="AO270" s="178"/>
      <c r="AQ270" s="192"/>
      <c r="AR270" s="192"/>
      <c r="AU270" s="395"/>
    </row>
    <row r="271" spans="1:47" ht="18" customHeight="1" x14ac:dyDescent="0.2">
      <c r="A271" s="141"/>
      <c r="B271" s="135"/>
      <c r="C271" s="136"/>
      <c r="D271" s="136"/>
      <c r="E271" s="136"/>
      <c r="F271" s="137"/>
      <c r="G271" s="158"/>
      <c r="H271" s="160"/>
      <c r="I271" s="162"/>
      <c r="J271" s="153"/>
      <c r="K271" s="167"/>
      <c r="L271" s="169"/>
      <c r="M271" s="153"/>
      <c r="N271" s="167"/>
      <c r="O271" s="153"/>
      <c r="P271" s="165"/>
      <c r="Q271" s="153"/>
      <c r="R271" s="165"/>
      <c r="S271" s="163"/>
      <c r="T271" s="184"/>
      <c r="U271" s="186"/>
      <c r="V271" s="163"/>
      <c r="W271" s="184"/>
      <c r="X271" s="186"/>
      <c r="Y271" s="188"/>
      <c r="Z271" s="189"/>
      <c r="AA271" s="191"/>
      <c r="AB271" s="191"/>
      <c r="AC271" s="191"/>
      <c r="AD271" s="173"/>
      <c r="AE271" s="12"/>
      <c r="AF271" s="171"/>
      <c r="AG271" s="171"/>
      <c r="AH271" s="135"/>
      <c r="AI271" s="179"/>
      <c r="AJ271" s="179"/>
      <c r="AK271" s="179"/>
      <c r="AL271" s="180"/>
      <c r="AM271" s="175"/>
      <c r="AN271" s="175"/>
      <c r="AO271" s="177"/>
      <c r="AQ271" s="192">
        <f>IF(G271="x", 1,0)</f>
        <v>0</v>
      </c>
      <c r="AR271" s="192">
        <f>IF(H271="x", 1,0)</f>
        <v>0</v>
      </c>
      <c r="AU271" s="395" t="str">
        <f>IF(A271="","",8)</f>
        <v/>
      </c>
    </row>
    <row r="272" spans="1:47" ht="18" customHeight="1" thickBot="1" x14ac:dyDescent="0.25">
      <c r="A272" s="142"/>
      <c r="B272" s="138"/>
      <c r="C272" s="139"/>
      <c r="D272" s="139"/>
      <c r="E272" s="139"/>
      <c r="F272" s="140"/>
      <c r="G272" s="159"/>
      <c r="H272" s="161"/>
      <c r="I272" s="161"/>
      <c r="J272" s="154"/>
      <c r="K272" s="168"/>
      <c r="L272" s="170"/>
      <c r="M272" s="154"/>
      <c r="N272" s="168"/>
      <c r="O272" s="154"/>
      <c r="P272" s="166"/>
      <c r="Q272" s="154"/>
      <c r="R272" s="166"/>
      <c r="S272" s="164"/>
      <c r="T272" s="185"/>
      <c r="U272" s="187"/>
      <c r="V272" s="164"/>
      <c r="W272" s="185"/>
      <c r="X272" s="187"/>
      <c r="Y272" s="164"/>
      <c r="Z272" s="190"/>
      <c r="AA272" s="190"/>
      <c r="AB272" s="190"/>
      <c r="AC272" s="190"/>
      <c r="AD272" s="174"/>
      <c r="AE272" s="66"/>
      <c r="AF272" s="172"/>
      <c r="AG272" s="172"/>
      <c r="AH272" s="181"/>
      <c r="AI272" s="182"/>
      <c r="AJ272" s="182"/>
      <c r="AK272" s="182"/>
      <c r="AL272" s="183"/>
      <c r="AM272" s="176"/>
      <c r="AN272" s="176"/>
      <c r="AO272" s="178"/>
      <c r="AQ272" s="192"/>
      <c r="AR272" s="192"/>
      <c r="AU272" s="395"/>
    </row>
    <row r="273" spans="1:47" ht="18" customHeight="1" x14ac:dyDescent="0.2">
      <c r="A273" s="141"/>
      <c r="B273" s="135"/>
      <c r="C273" s="136"/>
      <c r="D273" s="136"/>
      <c r="E273" s="136"/>
      <c r="F273" s="137"/>
      <c r="G273" s="158"/>
      <c r="H273" s="160"/>
      <c r="I273" s="162"/>
      <c r="J273" s="153"/>
      <c r="K273" s="167"/>
      <c r="L273" s="169"/>
      <c r="M273" s="153"/>
      <c r="N273" s="167"/>
      <c r="O273" s="153"/>
      <c r="P273" s="165"/>
      <c r="Q273" s="153"/>
      <c r="R273" s="165"/>
      <c r="S273" s="163"/>
      <c r="T273" s="184"/>
      <c r="U273" s="186"/>
      <c r="V273" s="163"/>
      <c r="W273" s="184"/>
      <c r="X273" s="186"/>
      <c r="Y273" s="188"/>
      <c r="Z273" s="189"/>
      <c r="AA273" s="191"/>
      <c r="AB273" s="191"/>
      <c r="AC273" s="191"/>
      <c r="AD273" s="173"/>
      <c r="AE273" s="12"/>
      <c r="AF273" s="171"/>
      <c r="AG273" s="171"/>
      <c r="AH273" s="135"/>
      <c r="AI273" s="179"/>
      <c r="AJ273" s="179"/>
      <c r="AK273" s="179"/>
      <c r="AL273" s="180"/>
      <c r="AM273" s="175"/>
      <c r="AN273" s="175"/>
      <c r="AO273" s="177"/>
      <c r="AQ273" s="192">
        <f>IF(G273="x", 1,0)</f>
        <v>0</v>
      </c>
      <c r="AR273" s="192">
        <f>IF(H273="x", 1,0)</f>
        <v>0</v>
      </c>
      <c r="AU273" s="395" t="str">
        <f>IF(A273="","",8)</f>
        <v/>
      </c>
    </row>
    <row r="274" spans="1:47" ht="18" customHeight="1" thickBot="1" x14ac:dyDescent="0.25">
      <c r="A274" s="142"/>
      <c r="B274" s="138"/>
      <c r="C274" s="139"/>
      <c r="D274" s="139"/>
      <c r="E274" s="139"/>
      <c r="F274" s="140"/>
      <c r="G274" s="159"/>
      <c r="H274" s="161"/>
      <c r="I274" s="161"/>
      <c r="J274" s="154"/>
      <c r="K274" s="168"/>
      <c r="L274" s="170"/>
      <c r="M274" s="154"/>
      <c r="N274" s="168"/>
      <c r="O274" s="154"/>
      <c r="P274" s="166"/>
      <c r="Q274" s="154"/>
      <c r="R274" s="166"/>
      <c r="S274" s="164"/>
      <c r="T274" s="185"/>
      <c r="U274" s="187"/>
      <c r="V274" s="164"/>
      <c r="W274" s="185"/>
      <c r="X274" s="187"/>
      <c r="Y274" s="164"/>
      <c r="Z274" s="190"/>
      <c r="AA274" s="190"/>
      <c r="AB274" s="190"/>
      <c r="AC274" s="190"/>
      <c r="AD274" s="174"/>
      <c r="AE274" s="66"/>
      <c r="AF274" s="172"/>
      <c r="AG274" s="172"/>
      <c r="AH274" s="181"/>
      <c r="AI274" s="182"/>
      <c r="AJ274" s="182"/>
      <c r="AK274" s="182"/>
      <c r="AL274" s="183"/>
      <c r="AM274" s="176"/>
      <c r="AN274" s="176"/>
      <c r="AO274" s="178"/>
      <c r="AQ274" s="192"/>
      <c r="AR274" s="192"/>
      <c r="AU274" s="395"/>
    </row>
    <row r="275" spans="1:47" ht="18" customHeight="1" x14ac:dyDescent="0.2">
      <c r="A275" s="141"/>
      <c r="B275" s="135"/>
      <c r="C275" s="136"/>
      <c r="D275" s="136"/>
      <c r="E275" s="136"/>
      <c r="F275" s="137"/>
      <c r="G275" s="158"/>
      <c r="H275" s="160"/>
      <c r="I275" s="162"/>
      <c r="J275" s="153"/>
      <c r="K275" s="167"/>
      <c r="L275" s="169"/>
      <c r="M275" s="153"/>
      <c r="N275" s="167"/>
      <c r="O275" s="153"/>
      <c r="P275" s="165"/>
      <c r="Q275" s="153"/>
      <c r="R275" s="165"/>
      <c r="S275" s="163"/>
      <c r="T275" s="184"/>
      <c r="U275" s="186"/>
      <c r="V275" s="163"/>
      <c r="W275" s="184"/>
      <c r="X275" s="186"/>
      <c r="Y275" s="188"/>
      <c r="Z275" s="189"/>
      <c r="AA275" s="191"/>
      <c r="AB275" s="191"/>
      <c r="AC275" s="191"/>
      <c r="AD275" s="173"/>
      <c r="AE275" s="12"/>
      <c r="AF275" s="171"/>
      <c r="AG275" s="171"/>
      <c r="AH275" s="135"/>
      <c r="AI275" s="179"/>
      <c r="AJ275" s="179"/>
      <c r="AK275" s="179"/>
      <c r="AL275" s="180"/>
      <c r="AM275" s="175"/>
      <c r="AN275" s="175"/>
      <c r="AO275" s="177"/>
      <c r="AQ275" s="192">
        <f>IF(G275="x", 1,0)</f>
        <v>0</v>
      </c>
      <c r="AR275" s="192">
        <f>IF(H275="x", 1,0)</f>
        <v>0</v>
      </c>
      <c r="AU275" s="395" t="str">
        <f>IF(A275="","",8)</f>
        <v/>
      </c>
    </row>
    <row r="276" spans="1:47" ht="18" customHeight="1" thickBot="1" x14ac:dyDescent="0.25">
      <c r="A276" s="142"/>
      <c r="B276" s="138"/>
      <c r="C276" s="139"/>
      <c r="D276" s="139"/>
      <c r="E276" s="139"/>
      <c r="F276" s="140"/>
      <c r="G276" s="159"/>
      <c r="H276" s="161"/>
      <c r="I276" s="161"/>
      <c r="J276" s="154"/>
      <c r="K276" s="168"/>
      <c r="L276" s="170"/>
      <c r="M276" s="154"/>
      <c r="N276" s="168"/>
      <c r="O276" s="154"/>
      <c r="P276" s="166"/>
      <c r="Q276" s="154"/>
      <c r="R276" s="166"/>
      <c r="S276" s="164"/>
      <c r="T276" s="185"/>
      <c r="U276" s="187"/>
      <c r="V276" s="164"/>
      <c r="W276" s="185"/>
      <c r="X276" s="187"/>
      <c r="Y276" s="164"/>
      <c r="Z276" s="190"/>
      <c r="AA276" s="190"/>
      <c r="AB276" s="190"/>
      <c r="AC276" s="190"/>
      <c r="AD276" s="174"/>
      <c r="AE276" s="66"/>
      <c r="AF276" s="172"/>
      <c r="AG276" s="172"/>
      <c r="AH276" s="181"/>
      <c r="AI276" s="182"/>
      <c r="AJ276" s="182"/>
      <c r="AK276" s="182"/>
      <c r="AL276" s="183"/>
      <c r="AM276" s="176"/>
      <c r="AN276" s="176"/>
      <c r="AO276" s="178"/>
      <c r="AQ276" s="192"/>
      <c r="AR276" s="192"/>
      <c r="AU276" s="395"/>
    </row>
    <row r="277" spans="1:47" ht="18" customHeight="1" x14ac:dyDescent="0.2">
      <c r="A277" s="141"/>
      <c r="B277" s="135"/>
      <c r="C277" s="136"/>
      <c r="D277" s="136"/>
      <c r="E277" s="136"/>
      <c r="F277" s="137"/>
      <c r="G277" s="158"/>
      <c r="H277" s="160"/>
      <c r="I277" s="162"/>
      <c r="J277" s="153"/>
      <c r="K277" s="167"/>
      <c r="L277" s="169"/>
      <c r="M277" s="153"/>
      <c r="N277" s="167"/>
      <c r="O277" s="153"/>
      <c r="P277" s="165"/>
      <c r="Q277" s="153"/>
      <c r="R277" s="165"/>
      <c r="S277" s="163"/>
      <c r="T277" s="184"/>
      <c r="U277" s="186"/>
      <c r="V277" s="163"/>
      <c r="W277" s="184"/>
      <c r="X277" s="186"/>
      <c r="Y277" s="188"/>
      <c r="Z277" s="189"/>
      <c r="AA277" s="191"/>
      <c r="AB277" s="191"/>
      <c r="AC277" s="191"/>
      <c r="AD277" s="173"/>
      <c r="AE277" s="12"/>
      <c r="AF277" s="171"/>
      <c r="AG277" s="171"/>
      <c r="AH277" s="135"/>
      <c r="AI277" s="179"/>
      <c r="AJ277" s="179"/>
      <c r="AK277" s="179"/>
      <c r="AL277" s="180"/>
      <c r="AM277" s="175"/>
      <c r="AN277" s="175"/>
      <c r="AO277" s="177"/>
      <c r="AQ277" s="192">
        <f>IF(G277="x", 1,0)</f>
        <v>0</v>
      </c>
      <c r="AR277" s="192">
        <f>IF(H277="x", 1,0)</f>
        <v>0</v>
      </c>
      <c r="AU277" s="395" t="str">
        <f>IF(A277="","",8)</f>
        <v/>
      </c>
    </row>
    <row r="278" spans="1:47" ht="18" customHeight="1" thickBot="1" x14ac:dyDescent="0.25">
      <c r="A278" s="142"/>
      <c r="B278" s="138"/>
      <c r="C278" s="139"/>
      <c r="D278" s="139"/>
      <c r="E278" s="139"/>
      <c r="F278" s="140"/>
      <c r="G278" s="159"/>
      <c r="H278" s="161"/>
      <c r="I278" s="161"/>
      <c r="J278" s="154"/>
      <c r="K278" s="168"/>
      <c r="L278" s="170"/>
      <c r="M278" s="154"/>
      <c r="N278" s="168"/>
      <c r="O278" s="154"/>
      <c r="P278" s="166"/>
      <c r="Q278" s="154"/>
      <c r="R278" s="166"/>
      <c r="S278" s="164"/>
      <c r="T278" s="185"/>
      <c r="U278" s="187"/>
      <c r="V278" s="164"/>
      <c r="W278" s="185"/>
      <c r="X278" s="187"/>
      <c r="Y278" s="164"/>
      <c r="Z278" s="190"/>
      <c r="AA278" s="190"/>
      <c r="AB278" s="190"/>
      <c r="AC278" s="190"/>
      <c r="AD278" s="174"/>
      <c r="AE278" s="66"/>
      <c r="AF278" s="172"/>
      <c r="AG278" s="172"/>
      <c r="AH278" s="181"/>
      <c r="AI278" s="182"/>
      <c r="AJ278" s="182"/>
      <c r="AK278" s="182"/>
      <c r="AL278" s="183"/>
      <c r="AM278" s="176"/>
      <c r="AN278" s="176"/>
      <c r="AO278" s="178"/>
      <c r="AQ278" s="192"/>
      <c r="AR278" s="192"/>
      <c r="AU278" s="395"/>
    </row>
    <row r="279" spans="1:47" ht="18" customHeight="1" x14ac:dyDescent="0.2">
      <c r="A279" s="141"/>
      <c r="B279" s="135"/>
      <c r="C279" s="136"/>
      <c r="D279" s="136"/>
      <c r="E279" s="136"/>
      <c r="F279" s="137"/>
      <c r="G279" s="158"/>
      <c r="H279" s="160"/>
      <c r="I279" s="162"/>
      <c r="J279" s="153"/>
      <c r="K279" s="167"/>
      <c r="L279" s="169"/>
      <c r="M279" s="153"/>
      <c r="N279" s="167"/>
      <c r="O279" s="153"/>
      <c r="P279" s="165"/>
      <c r="Q279" s="153"/>
      <c r="R279" s="165"/>
      <c r="S279" s="163"/>
      <c r="T279" s="184"/>
      <c r="U279" s="186"/>
      <c r="V279" s="163"/>
      <c r="W279" s="184"/>
      <c r="X279" s="186"/>
      <c r="Y279" s="188"/>
      <c r="Z279" s="189"/>
      <c r="AA279" s="191"/>
      <c r="AB279" s="191"/>
      <c r="AC279" s="191"/>
      <c r="AD279" s="173"/>
      <c r="AE279" s="12"/>
      <c r="AF279" s="171"/>
      <c r="AG279" s="171"/>
      <c r="AH279" s="135"/>
      <c r="AI279" s="179"/>
      <c r="AJ279" s="179"/>
      <c r="AK279" s="179"/>
      <c r="AL279" s="180"/>
      <c r="AM279" s="175"/>
      <c r="AN279" s="175"/>
      <c r="AO279" s="177"/>
      <c r="AQ279" s="192">
        <f>IF(G279="x", 1,0)</f>
        <v>0</v>
      </c>
      <c r="AR279" s="192">
        <f>IF(H279="x", 1,0)</f>
        <v>0</v>
      </c>
      <c r="AU279" s="395" t="str">
        <f>IF(A279="","",8)</f>
        <v/>
      </c>
    </row>
    <row r="280" spans="1:47" ht="18" customHeight="1" thickBot="1" x14ac:dyDescent="0.25">
      <c r="A280" s="142"/>
      <c r="B280" s="138"/>
      <c r="C280" s="139"/>
      <c r="D280" s="139"/>
      <c r="E280" s="139"/>
      <c r="F280" s="140"/>
      <c r="G280" s="159"/>
      <c r="H280" s="161"/>
      <c r="I280" s="161"/>
      <c r="J280" s="154"/>
      <c r="K280" s="168"/>
      <c r="L280" s="170"/>
      <c r="M280" s="154"/>
      <c r="N280" s="168"/>
      <c r="O280" s="154"/>
      <c r="P280" s="166"/>
      <c r="Q280" s="154"/>
      <c r="R280" s="166"/>
      <c r="S280" s="164"/>
      <c r="T280" s="185"/>
      <c r="U280" s="187"/>
      <c r="V280" s="164"/>
      <c r="W280" s="185"/>
      <c r="X280" s="187"/>
      <c r="Y280" s="164"/>
      <c r="Z280" s="190"/>
      <c r="AA280" s="190"/>
      <c r="AB280" s="190"/>
      <c r="AC280" s="190"/>
      <c r="AD280" s="174"/>
      <c r="AE280" s="66"/>
      <c r="AF280" s="172"/>
      <c r="AG280" s="172"/>
      <c r="AH280" s="181"/>
      <c r="AI280" s="182"/>
      <c r="AJ280" s="182"/>
      <c r="AK280" s="182"/>
      <c r="AL280" s="183"/>
      <c r="AM280" s="176"/>
      <c r="AN280" s="176"/>
      <c r="AO280" s="178"/>
      <c r="AQ280" s="192"/>
      <c r="AR280" s="192"/>
      <c r="AU280" s="395"/>
    </row>
    <row r="281" spans="1:47" ht="18" customHeight="1" x14ac:dyDescent="0.2">
      <c r="A281" s="141"/>
      <c r="B281" s="135"/>
      <c r="C281" s="136"/>
      <c r="D281" s="136"/>
      <c r="E281" s="136"/>
      <c r="F281" s="137"/>
      <c r="G281" s="158"/>
      <c r="H281" s="160"/>
      <c r="I281" s="162"/>
      <c r="J281" s="153"/>
      <c r="K281" s="167"/>
      <c r="L281" s="169"/>
      <c r="M281" s="153"/>
      <c r="N281" s="167"/>
      <c r="O281" s="153"/>
      <c r="P281" s="165"/>
      <c r="Q281" s="153"/>
      <c r="R281" s="165"/>
      <c r="S281" s="163"/>
      <c r="T281" s="184"/>
      <c r="U281" s="186"/>
      <c r="V281" s="163"/>
      <c r="W281" s="184"/>
      <c r="X281" s="186"/>
      <c r="Y281" s="188"/>
      <c r="Z281" s="189"/>
      <c r="AA281" s="191"/>
      <c r="AB281" s="191"/>
      <c r="AC281" s="191"/>
      <c r="AD281" s="173"/>
      <c r="AE281" s="12"/>
      <c r="AF281" s="171"/>
      <c r="AG281" s="171"/>
      <c r="AH281" s="135"/>
      <c r="AI281" s="179"/>
      <c r="AJ281" s="179"/>
      <c r="AK281" s="179"/>
      <c r="AL281" s="180"/>
      <c r="AM281" s="175"/>
      <c r="AN281" s="175"/>
      <c r="AO281" s="177"/>
      <c r="AQ281" s="192">
        <f>IF(G281="x", 1,0)</f>
        <v>0</v>
      </c>
      <c r="AR281" s="192">
        <f>IF(H281="x", 1,0)</f>
        <v>0</v>
      </c>
      <c r="AU281" s="395" t="str">
        <f>IF(A281="","",8)</f>
        <v/>
      </c>
    </row>
    <row r="282" spans="1:47" ht="18" customHeight="1" thickBot="1" x14ac:dyDescent="0.25">
      <c r="A282" s="142"/>
      <c r="B282" s="138"/>
      <c r="C282" s="139"/>
      <c r="D282" s="139"/>
      <c r="E282" s="139"/>
      <c r="F282" s="140"/>
      <c r="G282" s="159"/>
      <c r="H282" s="161"/>
      <c r="I282" s="161"/>
      <c r="J282" s="154"/>
      <c r="K282" s="168"/>
      <c r="L282" s="170"/>
      <c r="M282" s="154"/>
      <c r="N282" s="168"/>
      <c r="O282" s="154"/>
      <c r="P282" s="166"/>
      <c r="Q282" s="154"/>
      <c r="R282" s="166"/>
      <c r="S282" s="164"/>
      <c r="T282" s="185"/>
      <c r="U282" s="187"/>
      <c r="V282" s="164"/>
      <c r="W282" s="185"/>
      <c r="X282" s="187"/>
      <c r="Y282" s="164"/>
      <c r="Z282" s="190"/>
      <c r="AA282" s="190"/>
      <c r="AB282" s="190"/>
      <c r="AC282" s="190"/>
      <c r="AD282" s="174"/>
      <c r="AE282" s="66"/>
      <c r="AF282" s="172"/>
      <c r="AG282" s="172"/>
      <c r="AH282" s="181"/>
      <c r="AI282" s="182"/>
      <c r="AJ282" s="182"/>
      <c r="AK282" s="182"/>
      <c r="AL282" s="183"/>
      <c r="AM282" s="176"/>
      <c r="AN282" s="176"/>
      <c r="AO282" s="178"/>
      <c r="AQ282" s="192"/>
      <c r="AR282" s="192"/>
      <c r="AU282" s="395"/>
    </row>
    <row r="283" spans="1:47" ht="18" customHeight="1" x14ac:dyDescent="0.2">
      <c r="A283" s="141"/>
      <c r="B283" s="135"/>
      <c r="C283" s="136"/>
      <c r="D283" s="136"/>
      <c r="E283" s="136"/>
      <c r="F283" s="137"/>
      <c r="G283" s="158"/>
      <c r="H283" s="160"/>
      <c r="I283" s="162"/>
      <c r="J283" s="153"/>
      <c r="K283" s="167"/>
      <c r="L283" s="169"/>
      <c r="M283" s="153"/>
      <c r="N283" s="167"/>
      <c r="O283" s="153"/>
      <c r="P283" s="165"/>
      <c r="Q283" s="153"/>
      <c r="R283" s="165"/>
      <c r="S283" s="163"/>
      <c r="T283" s="184"/>
      <c r="U283" s="186"/>
      <c r="V283" s="163"/>
      <c r="W283" s="184"/>
      <c r="X283" s="186"/>
      <c r="Y283" s="188"/>
      <c r="Z283" s="189"/>
      <c r="AA283" s="191"/>
      <c r="AB283" s="191"/>
      <c r="AC283" s="191"/>
      <c r="AD283" s="173"/>
      <c r="AE283" s="12"/>
      <c r="AF283" s="171"/>
      <c r="AG283" s="171"/>
      <c r="AH283" s="135"/>
      <c r="AI283" s="179"/>
      <c r="AJ283" s="179"/>
      <c r="AK283" s="179"/>
      <c r="AL283" s="180"/>
      <c r="AM283" s="175"/>
      <c r="AN283" s="175"/>
      <c r="AO283" s="177"/>
      <c r="AQ283" s="192">
        <f>IF(G283="x", 1,0)</f>
        <v>0</v>
      </c>
      <c r="AR283" s="192">
        <f>IF(H283="x", 1,0)</f>
        <v>0</v>
      </c>
      <c r="AU283" s="395" t="str">
        <f>IF(A283="","",8)</f>
        <v/>
      </c>
    </row>
    <row r="284" spans="1:47" ht="18" customHeight="1" thickBot="1" x14ac:dyDescent="0.25">
      <c r="A284" s="142"/>
      <c r="B284" s="138"/>
      <c r="C284" s="139"/>
      <c r="D284" s="139"/>
      <c r="E284" s="139"/>
      <c r="F284" s="140"/>
      <c r="G284" s="159"/>
      <c r="H284" s="161"/>
      <c r="I284" s="161"/>
      <c r="J284" s="154"/>
      <c r="K284" s="168"/>
      <c r="L284" s="170"/>
      <c r="M284" s="154"/>
      <c r="N284" s="168"/>
      <c r="O284" s="154"/>
      <c r="P284" s="166"/>
      <c r="Q284" s="154"/>
      <c r="R284" s="166"/>
      <c r="S284" s="164"/>
      <c r="T284" s="185"/>
      <c r="U284" s="187"/>
      <c r="V284" s="164"/>
      <c r="W284" s="185"/>
      <c r="X284" s="187"/>
      <c r="Y284" s="164"/>
      <c r="Z284" s="190"/>
      <c r="AA284" s="190"/>
      <c r="AB284" s="190"/>
      <c r="AC284" s="190"/>
      <c r="AD284" s="174"/>
      <c r="AE284" s="66"/>
      <c r="AF284" s="172"/>
      <c r="AG284" s="172"/>
      <c r="AH284" s="181"/>
      <c r="AI284" s="182"/>
      <c r="AJ284" s="182"/>
      <c r="AK284" s="182"/>
      <c r="AL284" s="183"/>
      <c r="AM284" s="176"/>
      <c r="AN284" s="176"/>
      <c r="AO284" s="178"/>
      <c r="AQ284" s="192"/>
      <c r="AR284" s="192"/>
      <c r="AU284" s="395"/>
    </row>
    <row r="285" spans="1:47" ht="18" customHeight="1" x14ac:dyDescent="0.2">
      <c r="A285" s="141"/>
      <c r="B285" s="135"/>
      <c r="C285" s="136"/>
      <c r="D285" s="136"/>
      <c r="E285" s="136"/>
      <c r="F285" s="137"/>
      <c r="G285" s="158"/>
      <c r="H285" s="160"/>
      <c r="I285" s="162"/>
      <c r="J285" s="153"/>
      <c r="K285" s="167"/>
      <c r="L285" s="169"/>
      <c r="M285" s="153"/>
      <c r="N285" s="167"/>
      <c r="O285" s="153"/>
      <c r="P285" s="165"/>
      <c r="Q285" s="153"/>
      <c r="R285" s="165"/>
      <c r="S285" s="163"/>
      <c r="T285" s="184"/>
      <c r="U285" s="186"/>
      <c r="V285" s="163"/>
      <c r="W285" s="184"/>
      <c r="X285" s="186"/>
      <c r="Y285" s="188"/>
      <c r="Z285" s="189"/>
      <c r="AA285" s="191"/>
      <c r="AB285" s="191"/>
      <c r="AC285" s="191"/>
      <c r="AD285" s="173"/>
      <c r="AE285" s="12"/>
      <c r="AF285" s="171"/>
      <c r="AG285" s="171"/>
      <c r="AH285" s="135"/>
      <c r="AI285" s="179"/>
      <c r="AJ285" s="179"/>
      <c r="AK285" s="179"/>
      <c r="AL285" s="180"/>
      <c r="AM285" s="175"/>
      <c r="AN285" s="175"/>
      <c r="AO285" s="177"/>
      <c r="AQ285" s="192">
        <f>IF(G285="x", 1,0)</f>
        <v>0</v>
      </c>
      <c r="AR285" s="192">
        <f>IF(H285="x", 1,0)</f>
        <v>0</v>
      </c>
      <c r="AU285" s="395" t="str">
        <f>IF(A285="","",8)</f>
        <v/>
      </c>
    </row>
    <row r="286" spans="1:47" ht="18" customHeight="1" thickBot="1" x14ac:dyDescent="0.25">
      <c r="A286" s="142"/>
      <c r="B286" s="138"/>
      <c r="C286" s="139"/>
      <c r="D286" s="139"/>
      <c r="E286" s="139"/>
      <c r="F286" s="140"/>
      <c r="G286" s="159"/>
      <c r="H286" s="161"/>
      <c r="I286" s="161"/>
      <c r="J286" s="154"/>
      <c r="K286" s="168"/>
      <c r="L286" s="170"/>
      <c r="M286" s="154"/>
      <c r="N286" s="168"/>
      <c r="O286" s="154"/>
      <c r="P286" s="166"/>
      <c r="Q286" s="154"/>
      <c r="R286" s="166"/>
      <c r="S286" s="164"/>
      <c r="T286" s="185"/>
      <c r="U286" s="187"/>
      <c r="V286" s="164"/>
      <c r="W286" s="185"/>
      <c r="X286" s="187"/>
      <c r="Y286" s="164"/>
      <c r="Z286" s="190"/>
      <c r="AA286" s="190"/>
      <c r="AB286" s="190"/>
      <c r="AC286" s="190"/>
      <c r="AD286" s="174"/>
      <c r="AE286" s="66"/>
      <c r="AF286" s="172"/>
      <c r="AG286" s="172"/>
      <c r="AH286" s="181"/>
      <c r="AI286" s="182"/>
      <c r="AJ286" s="182"/>
      <c r="AK286" s="182"/>
      <c r="AL286" s="183"/>
      <c r="AM286" s="176"/>
      <c r="AN286" s="176"/>
      <c r="AO286" s="178"/>
      <c r="AQ286" s="192"/>
      <c r="AR286" s="192"/>
      <c r="AU286" s="395"/>
    </row>
    <row r="287" spans="1:47" ht="18" customHeight="1" x14ac:dyDescent="0.2">
      <c r="A287" s="141"/>
      <c r="B287" s="135"/>
      <c r="C287" s="136"/>
      <c r="D287" s="136"/>
      <c r="E287" s="136"/>
      <c r="F287" s="137"/>
      <c r="G287" s="158"/>
      <c r="H287" s="160"/>
      <c r="I287" s="162"/>
      <c r="J287" s="153"/>
      <c r="K287" s="167"/>
      <c r="L287" s="169"/>
      <c r="M287" s="153"/>
      <c r="N287" s="167"/>
      <c r="O287" s="153"/>
      <c r="P287" s="165"/>
      <c r="Q287" s="153"/>
      <c r="R287" s="165"/>
      <c r="S287" s="163"/>
      <c r="T287" s="184"/>
      <c r="U287" s="186"/>
      <c r="V287" s="163"/>
      <c r="W287" s="184"/>
      <c r="X287" s="186"/>
      <c r="Y287" s="188"/>
      <c r="Z287" s="189"/>
      <c r="AA287" s="191"/>
      <c r="AB287" s="191"/>
      <c r="AC287" s="191"/>
      <c r="AD287" s="173"/>
      <c r="AE287" s="12"/>
      <c r="AF287" s="171"/>
      <c r="AG287" s="171"/>
      <c r="AH287" s="135"/>
      <c r="AI287" s="179"/>
      <c r="AJ287" s="179"/>
      <c r="AK287" s="179"/>
      <c r="AL287" s="180"/>
      <c r="AM287" s="175"/>
      <c r="AN287" s="175"/>
      <c r="AO287" s="177"/>
      <c r="AQ287" s="192">
        <f>IF(G287="x", 1,0)</f>
        <v>0</v>
      </c>
      <c r="AR287" s="192">
        <f>IF(H287="x", 1,0)</f>
        <v>0</v>
      </c>
      <c r="AU287" s="395" t="str">
        <f>IF(A287="","",8)</f>
        <v/>
      </c>
    </row>
    <row r="288" spans="1:47" ht="18" customHeight="1" thickBot="1" x14ac:dyDescent="0.25">
      <c r="A288" s="142"/>
      <c r="B288" s="138"/>
      <c r="C288" s="139"/>
      <c r="D288" s="139"/>
      <c r="E288" s="139"/>
      <c r="F288" s="140"/>
      <c r="G288" s="159"/>
      <c r="H288" s="161"/>
      <c r="I288" s="161"/>
      <c r="J288" s="154"/>
      <c r="K288" s="168"/>
      <c r="L288" s="170"/>
      <c r="M288" s="154"/>
      <c r="N288" s="168"/>
      <c r="O288" s="154"/>
      <c r="P288" s="166"/>
      <c r="Q288" s="154"/>
      <c r="R288" s="166"/>
      <c r="S288" s="164"/>
      <c r="T288" s="185"/>
      <c r="U288" s="187"/>
      <c r="V288" s="164"/>
      <c r="W288" s="185"/>
      <c r="X288" s="187"/>
      <c r="Y288" s="164"/>
      <c r="Z288" s="190"/>
      <c r="AA288" s="190"/>
      <c r="AB288" s="190"/>
      <c r="AC288" s="190"/>
      <c r="AD288" s="174"/>
      <c r="AE288" s="66"/>
      <c r="AF288" s="172"/>
      <c r="AG288" s="172"/>
      <c r="AH288" s="181"/>
      <c r="AI288" s="182"/>
      <c r="AJ288" s="182"/>
      <c r="AK288" s="182"/>
      <c r="AL288" s="183"/>
      <c r="AM288" s="176"/>
      <c r="AN288" s="176"/>
      <c r="AO288" s="178"/>
      <c r="AQ288" s="192"/>
      <c r="AR288" s="192"/>
      <c r="AU288" s="395"/>
    </row>
    <row r="289" spans="1:47" ht="18" customHeight="1" x14ac:dyDescent="0.2">
      <c r="A289" s="141"/>
      <c r="B289" s="135"/>
      <c r="C289" s="136"/>
      <c r="D289" s="136"/>
      <c r="E289" s="136"/>
      <c r="F289" s="137"/>
      <c r="G289" s="158"/>
      <c r="H289" s="160"/>
      <c r="I289" s="162"/>
      <c r="J289" s="153"/>
      <c r="K289" s="167"/>
      <c r="L289" s="169"/>
      <c r="M289" s="153"/>
      <c r="N289" s="167"/>
      <c r="O289" s="153"/>
      <c r="P289" s="165"/>
      <c r="Q289" s="153"/>
      <c r="R289" s="165"/>
      <c r="S289" s="163"/>
      <c r="T289" s="184"/>
      <c r="U289" s="186"/>
      <c r="V289" s="163"/>
      <c r="W289" s="184"/>
      <c r="X289" s="186"/>
      <c r="Y289" s="188"/>
      <c r="Z289" s="189"/>
      <c r="AA289" s="191"/>
      <c r="AB289" s="191"/>
      <c r="AC289" s="191"/>
      <c r="AD289" s="173"/>
      <c r="AE289" s="12"/>
      <c r="AF289" s="171"/>
      <c r="AG289" s="171"/>
      <c r="AH289" s="135"/>
      <c r="AI289" s="179"/>
      <c r="AJ289" s="179"/>
      <c r="AK289" s="179"/>
      <c r="AL289" s="180"/>
      <c r="AM289" s="175"/>
      <c r="AN289" s="175"/>
      <c r="AO289" s="177"/>
      <c r="AQ289" s="192">
        <f>IF(G289="x", 1,0)</f>
        <v>0</v>
      </c>
      <c r="AR289" s="192">
        <f>IF(H289="x", 1,0)</f>
        <v>0</v>
      </c>
      <c r="AU289" s="395" t="str">
        <f>IF(A289="","",8)</f>
        <v/>
      </c>
    </row>
    <row r="290" spans="1:47" ht="18" customHeight="1" thickBot="1" x14ac:dyDescent="0.25">
      <c r="A290" s="142"/>
      <c r="B290" s="138"/>
      <c r="C290" s="139"/>
      <c r="D290" s="139"/>
      <c r="E290" s="139"/>
      <c r="F290" s="140"/>
      <c r="G290" s="159"/>
      <c r="H290" s="161"/>
      <c r="I290" s="161"/>
      <c r="J290" s="154"/>
      <c r="K290" s="168"/>
      <c r="L290" s="170"/>
      <c r="M290" s="154"/>
      <c r="N290" s="168"/>
      <c r="O290" s="154"/>
      <c r="P290" s="166"/>
      <c r="Q290" s="154"/>
      <c r="R290" s="166"/>
      <c r="S290" s="164"/>
      <c r="T290" s="185"/>
      <c r="U290" s="187"/>
      <c r="V290" s="164"/>
      <c r="W290" s="185"/>
      <c r="X290" s="187"/>
      <c r="Y290" s="164"/>
      <c r="Z290" s="190"/>
      <c r="AA290" s="190"/>
      <c r="AB290" s="190"/>
      <c r="AC290" s="190"/>
      <c r="AD290" s="174"/>
      <c r="AE290" s="66"/>
      <c r="AF290" s="172"/>
      <c r="AG290" s="172"/>
      <c r="AH290" s="181"/>
      <c r="AI290" s="182"/>
      <c r="AJ290" s="182"/>
      <c r="AK290" s="182"/>
      <c r="AL290" s="183"/>
      <c r="AM290" s="176"/>
      <c r="AN290" s="176"/>
      <c r="AO290" s="178"/>
      <c r="AQ290" s="192"/>
      <c r="AR290" s="192"/>
      <c r="AU290" s="395"/>
    </row>
    <row r="291" spans="1:47" ht="18" customHeight="1" x14ac:dyDescent="0.2">
      <c r="A291" s="141"/>
      <c r="B291" s="135"/>
      <c r="C291" s="136"/>
      <c r="D291" s="136"/>
      <c r="E291" s="136"/>
      <c r="F291" s="137"/>
      <c r="G291" s="158"/>
      <c r="H291" s="160"/>
      <c r="I291" s="162"/>
      <c r="J291" s="153"/>
      <c r="K291" s="167"/>
      <c r="L291" s="169"/>
      <c r="M291" s="153"/>
      <c r="N291" s="167"/>
      <c r="O291" s="153"/>
      <c r="P291" s="165"/>
      <c r="Q291" s="153"/>
      <c r="R291" s="165"/>
      <c r="S291" s="163"/>
      <c r="T291" s="184"/>
      <c r="U291" s="186"/>
      <c r="V291" s="163"/>
      <c r="W291" s="184"/>
      <c r="X291" s="186"/>
      <c r="Y291" s="188"/>
      <c r="Z291" s="189"/>
      <c r="AA291" s="191"/>
      <c r="AB291" s="191"/>
      <c r="AC291" s="191"/>
      <c r="AD291" s="173"/>
      <c r="AE291" s="12"/>
      <c r="AF291" s="171"/>
      <c r="AG291" s="171"/>
      <c r="AH291" s="135"/>
      <c r="AI291" s="179"/>
      <c r="AJ291" s="179"/>
      <c r="AK291" s="179"/>
      <c r="AL291" s="180"/>
      <c r="AM291" s="175"/>
      <c r="AN291" s="175"/>
      <c r="AO291" s="177"/>
      <c r="AQ291" s="192">
        <f>IF(G291="x", 1,0)</f>
        <v>0</v>
      </c>
      <c r="AR291" s="192">
        <f>IF(H291="x", 1,0)</f>
        <v>0</v>
      </c>
      <c r="AU291" s="395" t="str">
        <f>IF(A291="","",8)</f>
        <v/>
      </c>
    </row>
    <row r="292" spans="1:47" ht="18" customHeight="1" thickBot="1" x14ac:dyDescent="0.25">
      <c r="A292" s="142"/>
      <c r="B292" s="138"/>
      <c r="C292" s="139"/>
      <c r="D292" s="139"/>
      <c r="E292" s="139"/>
      <c r="F292" s="140"/>
      <c r="G292" s="159"/>
      <c r="H292" s="161"/>
      <c r="I292" s="161"/>
      <c r="J292" s="154"/>
      <c r="K292" s="168"/>
      <c r="L292" s="170"/>
      <c r="M292" s="154"/>
      <c r="N292" s="168"/>
      <c r="O292" s="154"/>
      <c r="P292" s="166"/>
      <c r="Q292" s="154"/>
      <c r="R292" s="166"/>
      <c r="S292" s="164"/>
      <c r="T292" s="185"/>
      <c r="U292" s="187"/>
      <c r="V292" s="164"/>
      <c r="W292" s="185"/>
      <c r="X292" s="187"/>
      <c r="Y292" s="164"/>
      <c r="Z292" s="190"/>
      <c r="AA292" s="190"/>
      <c r="AB292" s="190"/>
      <c r="AC292" s="190"/>
      <c r="AD292" s="174"/>
      <c r="AE292" s="66"/>
      <c r="AF292" s="172"/>
      <c r="AG292" s="172"/>
      <c r="AH292" s="181"/>
      <c r="AI292" s="182"/>
      <c r="AJ292" s="182"/>
      <c r="AK292" s="182"/>
      <c r="AL292" s="183"/>
      <c r="AM292" s="176"/>
      <c r="AN292" s="176"/>
      <c r="AO292" s="178"/>
      <c r="AQ292" s="192"/>
      <c r="AR292" s="192"/>
      <c r="AU292" s="395"/>
    </row>
    <row r="293" spans="1:47" ht="18" customHeight="1" x14ac:dyDescent="0.2">
      <c r="A293" s="141"/>
      <c r="B293" s="135"/>
      <c r="C293" s="136"/>
      <c r="D293" s="136"/>
      <c r="E293" s="136"/>
      <c r="F293" s="137"/>
      <c r="G293" s="158"/>
      <c r="H293" s="160"/>
      <c r="I293" s="162"/>
      <c r="J293" s="153"/>
      <c r="K293" s="167"/>
      <c r="L293" s="169"/>
      <c r="M293" s="153"/>
      <c r="N293" s="167"/>
      <c r="O293" s="153"/>
      <c r="P293" s="165"/>
      <c r="Q293" s="153"/>
      <c r="R293" s="165"/>
      <c r="S293" s="163"/>
      <c r="T293" s="184"/>
      <c r="U293" s="186"/>
      <c r="V293" s="163"/>
      <c r="W293" s="184"/>
      <c r="X293" s="186"/>
      <c r="Y293" s="188"/>
      <c r="Z293" s="189"/>
      <c r="AA293" s="191"/>
      <c r="AB293" s="191"/>
      <c r="AC293" s="191"/>
      <c r="AD293" s="173"/>
      <c r="AE293" s="12"/>
      <c r="AF293" s="171"/>
      <c r="AG293" s="171"/>
      <c r="AH293" s="135"/>
      <c r="AI293" s="179"/>
      <c r="AJ293" s="179"/>
      <c r="AK293" s="179"/>
      <c r="AL293" s="180"/>
      <c r="AM293" s="175"/>
      <c r="AN293" s="175"/>
      <c r="AO293" s="177"/>
      <c r="AQ293" s="192">
        <f>IF(G293="x", 1,0)</f>
        <v>0</v>
      </c>
      <c r="AR293" s="192">
        <f>IF(H293="x", 1,0)</f>
        <v>0</v>
      </c>
      <c r="AU293" s="395" t="str">
        <f>IF(A293="","",8)</f>
        <v/>
      </c>
    </row>
    <row r="294" spans="1:47" ht="18" customHeight="1" thickBot="1" x14ac:dyDescent="0.25">
      <c r="A294" s="142"/>
      <c r="B294" s="138"/>
      <c r="C294" s="139"/>
      <c r="D294" s="139"/>
      <c r="E294" s="139"/>
      <c r="F294" s="140"/>
      <c r="G294" s="159"/>
      <c r="H294" s="161"/>
      <c r="I294" s="161"/>
      <c r="J294" s="154"/>
      <c r="K294" s="168"/>
      <c r="L294" s="170"/>
      <c r="M294" s="154"/>
      <c r="N294" s="168"/>
      <c r="O294" s="154"/>
      <c r="P294" s="166"/>
      <c r="Q294" s="154"/>
      <c r="R294" s="166"/>
      <c r="S294" s="164"/>
      <c r="T294" s="185"/>
      <c r="U294" s="187"/>
      <c r="V294" s="164"/>
      <c r="W294" s="185"/>
      <c r="X294" s="187"/>
      <c r="Y294" s="164"/>
      <c r="Z294" s="190"/>
      <c r="AA294" s="190"/>
      <c r="AB294" s="190"/>
      <c r="AC294" s="190"/>
      <c r="AD294" s="174"/>
      <c r="AE294" s="66"/>
      <c r="AF294" s="172"/>
      <c r="AG294" s="172"/>
      <c r="AH294" s="181"/>
      <c r="AI294" s="182"/>
      <c r="AJ294" s="182"/>
      <c r="AK294" s="182"/>
      <c r="AL294" s="183"/>
      <c r="AM294" s="176"/>
      <c r="AN294" s="176"/>
      <c r="AO294" s="178"/>
      <c r="AQ294" s="192"/>
      <c r="AR294" s="192"/>
      <c r="AU294" s="395"/>
    </row>
    <row r="295" spans="1:47" ht="18" customHeight="1" x14ac:dyDescent="0.2">
      <c r="A295" s="141"/>
      <c r="B295" s="135"/>
      <c r="C295" s="136"/>
      <c r="D295" s="136"/>
      <c r="E295" s="136"/>
      <c r="F295" s="137"/>
      <c r="G295" s="158"/>
      <c r="H295" s="160"/>
      <c r="I295" s="162"/>
      <c r="J295" s="153"/>
      <c r="K295" s="167"/>
      <c r="L295" s="169"/>
      <c r="M295" s="153"/>
      <c r="N295" s="167"/>
      <c r="O295" s="153"/>
      <c r="P295" s="165"/>
      <c r="Q295" s="153"/>
      <c r="R295" s="165"/>
      <c r="S295" s="163"/>
      <c r="T295" s="184"/>
      <c r="U295" s="186"/>
      <c r="V295" s="163"/>
      <c r="W295" s="184"/>
      <c r="X295" s="186"/>
      <c r="Y295" s="188"/>
      <c r="Z295" s="189"/>
      <c r="AA295" s="191"/>
      <c r="AB295" s="191"/>
      <c r="AC295" s="191"/>
      <c r="AD295" s="173"/>
      <c r="AE295" s="12"/>
      <c r="AF295" s="171"/>
      <c r="AG295" s="171"/>
      <c r="AH295" s="135"/>
      <c r="AI295" s="179"/>
      <c r="AJ295" s="179"/>
      <c r="AK295" s="179"/>
      <c r="AL295" s="180"/>
      <c r="AM295" s="175"/>
      <c r="AN295" s="175"/>
      <c r="AO295" s="177"/>
      <c r="AQ295" s="192">
        <f>IF(G295="x", 1,0)</f>
        <v>0</v>
      </c>
      <c r="AR295" s="192">
        <f>IF(H295="x", 1,0)</f>
        <v>0</v>
      </c>
      <c r="AU295" s="395" t="str">
        <f>IF(A295="","",9)</f>
        <v/>
      </c>
    </row>
    <row r="296" spans="1:47" ht="18" customHeight="1" thickBot="1" x14ac:dyDescent="0.25">
      <c r="A296" s="142"/>
      <c r="B296" s="138"/>
      <c r="C296" s="139"/>
      <c r="D296" s="139"/>
      <c r="E296" s="139"/>
      <c r="F296" s="140"/>
      <c r="G296" s="159"/>
      <c r="H296" s="161"/>
      <c r="I296" s="161"/>
      <c r="J296" s="154"/>
      <c r="K296" s="168"/>
      <c r="L296" s="170"/>
      <c r="M296" s="154"/>
      <c r="N296" s="168"/>
      <c r="O296" s="154"/>
      <c r="P296" s="166"/>
      <c r="Q296" s="154"/>
      <c r="R296" s="166"/>
      <c r="S296" s="164"/>
      <c r="T296" s="185"/>
      <c r="U296" s="187"/>
      <c r="V296" s="164"/>
      <c r="W296" s="185"/>
      <c r="X296" s="187"/>
      <c r="Y296" s="164"/>
      <c r="Z296" s="190"/>
      <c r="AA296" s="190"/>
      <c r="AB296" s="190"/>
      <c r="AC296" s="190"/>
      <c r="AD296" s="174"/>
      <c r="AE296" s="66"/>
      <c r="AF296" s="172"/>
      <c r="AG296" s="172"/>
      <c r="AH296" s="181"/>
      <c r="AI296" s="182"/>
      <c r="AJ296" s="182"/>
      <c r="AK296" s="182"/>
      <c r="AL296" s="183"/>
      <c r="AM296" s="176"/>
      <c r="AN296" s="176"/>
      <c r="AO296" s="178"/>
      <c r="AQ296" s="192"/>
      <c r="AR296" s="192"/>
      <c r="AU296" s="395"/>
    </row>
    <row r="297" spans="1:47" ht="18" customHeight="1" x14ac:dyDescent="0.2">
      <c r="A297" s="141"/>
      <c r="B297" s="135"/>
      <c r="C297" s="136"/>
      <c r="D297" s="136"/>
      <c r="E297" s="136"/>
      <c r="F297" s="137"/>
      <c r="G297" s="158"/>
      <c r="H297" s="160"/>
      <c r="I297" s="162"/>
      <c r="J297" s="153"/>
      <c r="K297" s="167"/>
      <c r="L297" s="169"/>
      <c r="M297" s="153"/>
      <c r="N297" s="167"/>
      <c r="O297" s="153"/>
      <c r="P297" s="165"/>
      <c r="Q297" s="153"/>
      <c r="R297" s="165"/>
      <c r="S297" s="163"/>
      <c r="T297" s="184"/>
      <c r="U297" s="186"/>
      <c r="V297" s="163"/>
      <c r="W297" s="184"/>
      <c r="X297" s="186"/>
      <c r="Y297" s="188"/>
      <c r="Z297" s="189"/>
      <c r="AA297" s="191"/>
      <c r="AB297" s="191"/>
      <c r="AC297" s="191"/>
      <c r="AD297" s="173"/>
      <c r="AE297" s="12"/>
      <c r="AF297" s="171"/>
      <c r="AG297" s="171"/>
      <c r="AH297" s="135"/>
      <c r="AI297" s="179"/>
      <c r="AJ297" s="179"/>
      <c r="AK297" s="179"/>
      <c r="AL297" s="180"/>
      <c r="AM297" s="175"/>
      <c r="AN297" s="175"/>
      <c r="AO297" s="177"/>
      <c r="AQ297" s="192">
        <f>IF(G297="x", 1,0)</f>
        <v>0</v>
      </c>
      <c r="AR297" s="192">
        <f>IF(H297="x", 1,0)</f>
        <v>0</v>
      </c>
      <c r="AU297" s="395" t="str">
        <f>IF(A297="","",9)</f>
        <v/>
      </c>
    </row>
    <row r="298" spans="1:47" ht="18" customHeight="1" thickBot="1" x14ac:dyDescent="0.25">
      <c r="A298" s="142"/>
      <c r="B298" s="138"/>
      <c r="C298" s="139"/>
      <c r="D298" s="139"/>
      <c r="E298" s="139"/>
      <c r="F298" s="140"/>
      <c r="G298" s="159"/>
      <c r="H298" s="161"/>
      <c r="I298" s="161"/>
      <c r="J298" s="154"/>
      <c r="K298" s="168"/>
      <c r="L298" s="170"/>
      <c r="M298" s="154"/>
      <c r="N298" s="168"/>
      <c r="O298" s="154"/>
      <c r="P298" s="166"/>
      <c r="Q298" s="154"/>
      <c r="R298" s="166"/>
      <c r="S298" s="164"/>
      <c r="T298" s="185"/>
      <c r="U298" s="187"/>
      <c r="V298" s="164"/>
      <c r="W298" s="185"/>
      <c r="X298" s="187"/>
      <c r="Y298" s="164"/>
      <c r="Z298" s="190"/>
      <c r="AA298" s="190"/>
      <c r="AB298" s="190"/>
      <c r="AC298" s="190"/>
      <c r="AD298" s="174"/>
      <c r="AE298" s="66"/>
      <c r="AF298" s="172"/>
      <c r="AG298" s="172"/>
      <c r="AH298" s="181"/>
      <c r="AI298" s="182"/>
      <c r="AJ298" s="182"/>
      <c r="AK298" s="182"/>
      <c r="AL298" s="183"/>
      <c r="AM298" s="176"/>
      <c r="AN298" s="176"/>
      <c r="AO298" s="178"/>
      <c r="AQ298" s="192"/>
      <c r="AR298" s="192"/>
      <c r="AU298" s="395"/>
    </row>
    <row r="299" spans="1:47" ht="18" customHeight="1" x14ac:dyDescent="0.2">
      <c r="A299" s="141"/>
      <c r="B299" s="135"/>
      <c r="C299" s="136"/>
      <c r="D299" s="136"/>
      <c r="E299" s="136"/>
      <c r="F299" s="137"/>
      <c r="G299" s="158"/>
      <c r="H299" s="160"/>
      <c r="I299" s="162"/>
      <c r="J299" s="153"/>
      <c r="K299" s="167"/>
      <c r="L299" s="169"/>
      <c r="M299" s="153"/>
      <c r="N299" s="167"/>
      <c r="O299" s="153"/>
      <c r="P299" s="165"/>
      <c r="Q299" s="153"/>
      <c r="R299" s="165"/>
      <c r="S299" s="163"/>
      <c r="T299" s="184"/>
      <c r="U299" s="186"/>
      <c r="V299" s="163"/>
      <c r="W299" s="184"/>
      <c r="X299" s="186"/>
      <c r="Y299" s="188"/>
      <c r="Z299" s="189"/>
      <c r="AA299" s="191"/>
      <c r="AB299" s="191"/>
      <c r="AC299" s="191"/>
      <c r="AD299" s="173"/>
      <c r="AE299" s="12"/>
      <c r="AF299" s="171"/>
      <c r="AG299" s="171"/>
      <c r="AH299" s="135"/>
      <c r="AI299" s="179"/>
      <c r="AJ299" s="179"/>
      <c r="AK299" s="179"/>
      <c r="AL299" s="180"/>
      <c r="AM299" s="175"/>
      <c r="AN299" s="175"/>
      <c r="AO299" s="177"/>
      <c r="AQ299" s="192">
        <f>IF(G299="x", 1,0)</f>
        <v>0</v>
      </c>
      <c r="AR299" s="192">
        <f>IF(H299="x", 1,0)</f>
        <v>0</v>
      </c>
      <c r="AU299" s="395" t="str">
        <f>IF(A299="","",9)</f>
        <v/>
      </c>
    </row>
    <row r="300" spans="1:47" ht="18" customHeight="1" thickBot="1" x14ac:dyDescent="0.25">
      <c r="A300" s="142"/>
      <c r="B300" s="138"/>
      <c r="C300" s="139"/>
      <c r="D300" s="139"/>
      <c r="E300" s="139"/>
      <c r="F300" s="140"/>
      <c r="G300" s="159"/>
      <c r="H300" s="161"/>
      <c r="I300" s="161"/>
      <c r="J300" s="154"/>
      <c r="K300" s="168"/>
      <c r="L300" s="170"/>
      <c r="M300" s="154"/>
      <c r="N300" s="168"/>
      <c r="O300" s="154"/>
      <c r="P300" s="166"/>
      <c r="Q300" s="154"/>
      <c r="R300" s="166"/>
      <c r="S300" s="164"/>
      <c r="T300" s="185"/>
      <c r="U300" s="187"/>
      <c r="V300" s="164"/>
      <c r="W300" s="185"/>
      <c r="X300" s="187"/>
      <c r="Y300" s="164"/>
      <c r="Z300" s="190"/>
      <c r="AA300" s="190"/>
      <c r="AB300" s="190"/>
      <c r="AC300" s="190"/>
      <c r="AD300" s="174"/>
      <c r="AE300" s="66"/>
      <c r="AF300" s="172"/>
      <c r="AG300" s="172"/>
      <c r="AH300" s="181"/>
      <c r="AI300" s="182"/>
      <c r="AJ300" s="182"/>
      <c r="AK300" s="182"/>
      <c r="AL300" s="183"/>
      <c r="AM300" s="176"/>
      <c r="AN300" s="176"/>
      <c r="AO300" s="178"/>
      <c r="AQ300" s="192"/>
      <c r="AR300" s="192"/>
      <c r="AU300" s="395"/>
    </row>
    <row r="301" spans="1:47" ht="18" customHeight="1" x14ac:dyDescent="0.2">
      <c r="A301" s="141"/>
      <c r="B301" s="135"/>
      <c r="C301" s="136"/>
      <c r="D301" s="136"/>
      <c r="E301" s="136"/>
      <c r="F301" s="137"/>
      <c r="G301" s="158"/>
      <c r="H301" s="160"/>
      <c r="I301" s="162"/>
      <c r="J301" s="153"/>
      <c r="K301" s="167"/>
      <c r="L301" s="169"/>
      <c r="M301" s="153"/>
      <c r="N301" s="167"/>
      <c r="O301" s="153"/>
      <c r="P301" s="165"/>
      <c r="Q301" s="153"/>
      <c r="R301" s="165"/>
      <c r="S301" s="163"/>
      <c r="T301" s="184"/>
      <c r="U301" s="186"/>
      <c r="V301" s="163"/>
      <c r="W301" s="184"/>
      <c r="X301" s="186"/>
      <c r="Y301" s="188"/>
      <c r="Z301" s="189"/>
      <c r="AA301" s="191"/>
      <c r="AB301" s="191"/>
      <c r="AC301" s="191"/>
      <c r="AD301" s="173"/>
      <c r="AE301" s="12"/>
      <c r="AF301" s="171"/>
      <c r="AG301" s="171"/>
      <c r="AH301" s="135"/>
      <c r="AI301" s="179"/>
      <c r="AJ301" s="179"/>
      <c r="AK301" s="179"/>
      <c r="AL301" s="180"/>
      <c r="AM301" s="175"/>
      <c r="AN301" s="175"/>
      <c r="AO301" s="177"/>
      <c r="AQ301" s="192">
        <f>IF(G301="x", 1,0)</f>
        <v>0</v>
      </c>
      <c r="AR301" s="192">
        <f>IF(H301="x", 1,0)</f>
        <v>0</v>
      </c>
      <c r="AU301" s="395" t="str">
        <f>IF(A301="","",9)</f>
        <v/>
      </c>
    </row>
    <row r="302" spans="1:47" ht="18" customHeight="1" thickBot="1" x14ac:dyDescent="0.25">
      <c r="A302" s="142"/>
      <c r="B302" s="138"/>
      <c r="C302" s="139"/>
      <c r="D302" s="139"/>
      <c r="E302" s="139"/>
      <c r="F302" s="140"/>
      <c r="G302" s="159"/>
      <c r="H302" s="161"/>
      <c r="I302" s="161"/>
      <c r="J302" s="154"/>
      <c r="K302" s="168"/>
      <c r="L302" s="170"/>
      <c r="M302" s="154"/>
      <c r="N302" s="168"/>
      <c r="O302" s="154"/>
      <c r="P302" s="166"/>
      <c r="Q302" s="154"/>
      <c r="R302" s="166"/>
      <c r="S302" s="164"/>
      <c r="T302" s="185"/>
      <c r="U302" s="187"/>
      <c r="V302" s="164"/>
      <c r="W302" s="185"/>
      <c r="X302" s="187"/>
      <c r="Y302" s="164"/>
      <c r="Z302" s="190"/>
      <c r="AA302" s="190"/>
      <c r="AB302" s="190"/>
      <c r="AC302" s="190"/>
      <c r="AD302" s="174"/>
      <c r="AE302" s="66"/>
      <c r="AF302" s="172"/>
      <c r="AG302" s="172"/>
      <c r="AH302" s="181"/>
      <c r="AI302" s="182"/>
      <c r="AJ302" s="182"/>
      <c r="AK302" s="182"/>
      <c r="AL302" s="183"/>
      <c r="AM302" s="176"/>
      <c r="AN302" s="176"/>
      <c r="AO302" s="178"/>
      <c r="AQ302" s="192"/>
      <c r="AR302" s="192"/>
      <c r="AU302" s="395"/>
    </row>
    <row r="303" spans="1:47" ht="18" customHeight="1" x14ac:dyDescent="0.2">
      <c r="A303" s="141"/>
      <c r="B303" s="135"/>
      <c r="C303" s="136"/>
      <c r="D303" s="136"/>
      <c r="E303" s="136"/>
      <c r="F303" s="137"/>
      <c r="G303" s="158"/>
      <c r="H303" s="160"/>
      <c r="I303" s="162"/>
      <c r="J303" s="153"/>
      <c r="K303" s="167"/>
      <c r="L303" s="169"/>
      <c r="M303" s="153"/>
      <c r="N303" s="167"/>
      <c r="O303" s="153"/>
      <c r="P303" s="165"/>
      <c r="Q303" s="153"/>
      <c r="R303" s="165"/>
      <c r="S303" s="163"/>
      <c r="T303" s="184"/>
      <c r="U303" s="186"/>
      <c r="V303" s="163"/>
      <c r="W303" s="184"/>
      <c r="X303" s="186"/>
      <c r="Y303" s="188"/>
      <c r="Z303" s="189"/>
      <c r="AA303" s="191"/>
      <c r="AB303" s="191"/>
      <c r="AC303" s="191"/>
      <c r="AD303" s="173"/>
      <c r="AE303" s="12"/>
      <c r="AF303" s="171"/>
      <c r="AG303" s="171"/>
      <c r="AH303" s="135"/>
      <c r="AI303" s="179"/>
      <c r="AJ303" s="179"/>
      <c r="AK303" s="179"/>
      <c r="AL303" s="180"/>
      <c r="AM303" s="175"/>
      <c r="AN303" s="175"/>
      <c r="AO303" s="177"/>
      <c r="AQ303" s="192">
        <f>IF(G303="x", 1,0)</f>
        <v>0</v>
      </c>
      <c r="AR303" s="192">
        <f>IF(H303="x", 1,0)</f>
        <v>0</v>
      </c>
      <c r="AU303" s="395" t="str">
        <f>IF(A303="","",9)</f>
        <v/>
      </c>
    </row>
    <row r="304" spans="1:47" ht="18" customHeight="1" thickBot="1" x14ac:dyDescent="0.25">
      <c r="A304" s="142"/>
      <c r="B304" s="138"/>
      <c r="C304" s="139"/>
      <c r="D304" s="139"/>
      <c r="E304" s="139"/>
      <c r="F304" s="140"/>
      <c r="G304" s="159"/>
      <c r="H304" s="161"/>
      <c r="I304" s="161"/>
      <c r="J304" s="154"/>
      <c r="K304" s="168"/>
      <c r="L304" s="170"/>
      <c r="M304" s="154"/>
      <c r="N304" s="168"/>
      <c r="O304" s="154"/>
      <c r="P304" s="166"/>
      <c r="Q304" s="154"/>
      <c r="R304" s="166"/>
      <c r="S304" s="164"/>
      <c r="T304" s="185"/>
      <c r="U304" s="187"/>
      <c r="V304" s="164"/>
      <c r="W304" s="185"/>
      <c r="X304" s="187"/>
      <c r="Y304" s="164"/>
      <c r="Z304" s="190"/>
      <c r="AA304" s="190"/>
      <c r="AB304" s="190"/>
      <c r="AC304" s="190"/>
      <c r="AD304" s="174"/>
      <c r="AE304" s="66"/>
      <c r="AF304" s="172"/>
      <c r="AG304" s="172"/>
      <c r="AH304" s="181"/>
      <c r="AI304" s="182"/>
      <c r="AJ304" s="182"/>
      <c r="AK304" s="182"/>
      <c r="AL304" s="183"/>
      <c r="AM304" s="176"/>
      <c r="AN304" s="176"/>
      <c r="AO304" s="178"/>
      <c r="AQ304" s="192"/>
      <c r="AR304" s="192"/>
      <c r="AU304" s="395"/>
    </row>
    <row r="305" spans="1:47" ht="18" customHeight="1" x14ac:dyDescent="0.2">
      <c r="A305" s="141"/>
      <c r="B305" s="135"/>
      <c r="C305" s="136"/>
      <c r="D305" s="136"/>
      <c r="E305" s="136"/>
      <c r="F305" s="137"/>
      <c r="G305" s="158"/>
      <c r="H305" s="160"/>
      <c r="I305" s="162"/>
      <c r="J305" s="153"/>
      <c r="K305" s="167"/>
      <c r="L305" s="169"/>
      <c r="M305" s="153"/>
      <c r="N305" s="167"/>
      <c r="O305" s="153"/>
      <c r="P305" s="165"/>
      <c r="Q305" s="153"/>
      <c r="R305" s="165"/>
      <c r="S305" s="163"/>
      <c r="T305" s="184"/>
      <c r="U305" s="186"/>
      <c r="V305" s="163"/>
      <c r="W305" s="184"/>
      <c r="X305" s="186"/>
      <c r="Y305" s="188"/>
      <c r="Z305" s="189"/>
      <c r="AA305" s="191"/>
      <c r="AB305" s="191"/>
      <c r="AC305" s="191"/>
      <c r="AD305" s="173"/>
      <c r="AE305" s="12"/>
      <c r="AF305" s="171"/>
      <c r="AG305" s="171"/>
      <c r="AH305" s="135"/>
      <c r="AI305" s="179"/>
      <c r="AJ305" s="179"/>
      <c r="AK305" s="179"/>
      <c r="AL305" s="180"/>
      <c r="AM305" s="175"/>
      <c r="AN305" s="175"/>
      <c r="AO305" s="177"/>
      <c r="AQ305" s="192">
        <f>IF(G305="x", 1,0)</f>
        <v>0</v>
      </c>
      <c r="AR305" s="192">
        <f>IF(H305="x", 1,0)</f>
        <v>0</v>
      </c>
      <c r="AU305" s="395" t="str">
        <f>IF(A305="","",9)</f>
        <v/>
      </c>
    </row>
    <row r="306" spans="1:47" ht="18" customHeight="1" thickBot="1" x14ac:dyDescent="0.25">
      <c r="A306" s="142"/>
      <c r="B306" s="138"/>
      <c r="C306" s="139"/>
      <c r="D306" s="139"/>
      <c r="E306" s="139"/>
      <c r="F306" s="140"/>
      <c r="G306" s="159"/>
      <c r="H306" s="161"/>
      <c r="I306" s="161"/>
      <c r="J306" s="154"/>
      <c r="K306" s="168"/>
      <c r="L306" s="170"/>
      <c r="M306" s="154"/>
      <c r="N306" s="168"/>
      <c r="O306" s="154"/>
      <c r="P306" s="166"/>
      <c r="Q306" s="154"/>
      <c r="R306" s="166"/>
      <c r="S306" s="164"/>
      <c r="T306" s="185"/>
      <c r="U306" s="187"/>
      <c r="V306" s="164"/>
      <c r="W306" s="185"/>
      <c r="X306" s="187"/>
      <c r="Y306" s="164"/>
      <c r="Z306" s="190"/>
      <c r="AA306" s="190"/>
      <c r="AB306" s="190"/>
      <c r="AC306" s="190"/>
      <c r="AD306" s="174"/>
      <c r="AE306" s="66"/>
      <c r="AF306" s="172"/>
      <c r="AG306" s="172"/>
      <c r="AH306" s="181"/>
      <c r="AI306" s="182"/>
      <c r="AJ306" s="182"/>
      <c r="AK306" s="182"/>
      <c r="AL306" s="183"/>
      <c r="AM306" s="176"/>
      <c r="AN306" s="176"/>
      <c r="AO306" s="178"/>
      <c r="AQ306" s="192"/>
      <c r="AR306" s="192"/>
      <c r="AU306" s="395"/>
    </row>
    <row r="307" spans="1:47" ht="18" customHeight="1" x14ac:dyDescent="0.2">
      <c r="A307" s="141"/>
      <c r="B307" s="135"/>
      <c r="C307" s="136"/>
      <c r="D307" s="136"/>
      <c r="E307" s="136"/>
      <c r="F307" s="137"/>
      <c r="G307" s="158"/>
      <c r="H307" s="160"/>
      <c r="I307" s="162"/>
      <c r="J307" s="153"/>
      <c r="K307" s="167"/>
      <c r="L307" s="169"/>
      <c r="M307" s="153"/>
      <c r="N307" s="167"/>
      <c r="O307" s="153"/>
      <c r="P307" s="165"/>
      <c r="Q307" s="153"/>
      <c r="R307" s="165"/>
      <c r="S307" s="163"/>
      <c r="T307" s="184"/>
      <c r="U307" s="186"/>
      <c r="V307" s="163"/>
      <c r="W307" s="184"/>
      <c r="X307" s="186"/>
      <c r="Y307" s="188"/>
      <c r="Z307" s="189"/>
      <c r="AA307" s="191"/>
      <c r="AB307" s="191"/>
      <c r="AC307" s="191"/>
      <c r="AD307" s="173"/>
      <c r="AE307" s="12"/>
      <c r="AF307" s="171"/>
      <c r="AG307" s="171"/>
      <c r="AH307" s="135"/>
      <c r="AI307" s="179"/>
      <c r="AJ307" s="179"/>
      <c r="AK307" s="179"/>
      <c r="AL307" s="180"/>
      <c r="AM307" s="175"/>
      <c r="AN307" s="175"/>
      <c r="AO307" s="177"/>
      <c r="AQ307" s="192">
        <f>IF(G307="x", 1,0)</f>
        <v>0</v>
      </c>
      <c r="AR307" s="192">
        <f>IF(H307="x", 1,0)</f>
        <v>0</v>
      </c>
      <c r="AU307" s="395" t="str">
        <f>IF(A307="","",9)</f>
        <v/>
      </c>
    </row>
    <row r="308" spans="1:47" ht="18" customHeight="1" thickBot="1" x14ac:dyDescent="0.25">
      <c r="A308" s="142"/>
      <c r="B308" s="138"/>
      <c r="C308" s="139"/>
      <c r="D308" s="139"/>
      <c r="E308" s="139"/>
      <c r="F308" s="140"/>
      <c r="G308" s="159"/>
      <c r="H308" s="161"/>
      <c r="I308" s="161"/>
      <c r="J308" s="154"/>
      <c r="K308" s="168"/>
      <c r="L308" s="170"/>
      <c r="M308" s="154"/>
      <c r="N308" s="168"/>
      <c r="O308" s="154"/>
      <c r="P308" s="166"/>
      <c r="Q308" s="154"/>
      <c r="R308" s="166"/>
      <c r="S308" s="164"/>
      <c r="T308" s="185"/>
      <c r="U308" s="187"/>
      <c r="V308" s="164"/>
      <c r="W308" s="185"/>
      <c r="X308" s="187"/>
      <c r="Y308" s="164"/>
      <c r="Z308" s="190"/>
      <c r="AA308" s="190"/>
      <c r="AB308" s="190"/>
      <c r="AC308" s="190"/>
      <c r="AD308" s="174"/>
      <c r="AE308" s="66"/>
      <c r="AF308" s="172"/>
      <c r="AG308" s="172"/>
      <c r="AH308" s="181"/>
      <c r="AI308" s="182"/>
      <c r="AJ308" s="182"/>
      <c r="AK308" s="182"/>
      <c r="AL308" s="183"/>
      <c r="AM308" s="176"/>
      <c r="AN308" s="176"/>
      <c r="AO308" s="178"/>
      <c r="AQ308" s="192"/>
      <c r="AR308" s="192"/>
      <c r="AU308" s="395"/>
    </row>
    <row r="309" spans="1:47" ht="18" customHeight="1" x14ac:dyDescent="0.2">
      <c r="A309" s="141"/>
      <c r="B309" s="135"/>
      <c r="C309" s="136"/>
      <c r="D309" s="136"/>
      <c r="E309" s="136"/>
      <c r="F309" s="137"/>
      <c r="G309" s="158"/>
      <c r="H309" s="160"/>
      <c r="I309" s="162"/>
      <c r="J309" s="153"/>
      <c r="K309" s="167"/>
      <c r="L309" s="169"/>
      <c r="M309" s="153"/>
      <c r="N309" s="167"/>
      <c r="O309" s="153"/>
      <c r="P309" s="165"/>
      <c r="Q309" s="153"/>
      <c r="R309" s="165"/>
      <c r="S309" s="163"/>
      <c r="T309" s="184"/>
      <c r="U309" s="186"/>
      <c r="V309" s="163"/>
      <c r="W309" s="184"/>
      <c r="X309" s="186"/>
      <c r="Y309" s="188"/>
      <c r="Z309" s="189"/>
      <c r="AA309" s="191"/>
      <c r="AB309" s="191"/>
      <c r="AC309" s="191"/>
      <c r="AD309" s="173"/>
      <c r="AE309" s="12"/>
      <c r="AF309" s="171"/>
      <c r="AG309" s="171"/>
      <c r="AH309" s="135"/>
      <c r="AI309" s="179"/>
      <c r="AJ309" s="179"/>
      <c r="AK309" s="179"/>
      <c r="AL309" s="180"/>
      <c r="AM309" s="175"/>
      <c r="AN309" s="175"/>
      <c r="AO309" s="177"/>
      <c r="AQ309" s="192">
        <f>IF(G309="x", 1,0)</f>
        <v>0</v>
      </c>
      <c r="AR309" s="192">
        <f>IF(H309="x", 1,0)</f>
        <v>0</v>
      </c>
      <c r="AU309" s="395" t="str">
        <f>IF(A309="","",9)</f>
        <v/>
      </c>
    </row>
    <row r="310" spans="1:47" ht="18" customHeight="1" thickBot="1" x14ac:dyDescent="0.25">
      <c r="A310" s="142"/>
      <c r="B310" s="138"/>
      <c r="C310" s="139"/>
      <c r="D310" s="139"/>
      <c r="E310" s="139"/>
      <c r="F310" s="140"/>
      <c r="G310" s="159"/>
      <c r="H310" s="161"/>
      <c r="I310" s="161"/>
      <c r="J310" s="154"/>
      <c r="K310" s="168"/>
      <c r="L310" s="170"/>
      <c r="M310" s="154"/>
      <c r="N310" s="168"/>
      <c r="O310" s="154"/>
      <c r="P310" s="166"/>
      <c r="Q310" s="154"/>
      <c r="R310" s="166"/>
      <c r="S310" s="164"/>
      <c r="T310" s="185"/>
      <c r="U310" s="187"/>
      <c r="V310" s="164"/>
      <c r="W310" s="185"/>
      <c r="X310" s="187"/>
      <c r="Y310" s="164"/>
      <c r="Z310" s="190"/>
      <c r="AA310" s="190"/>
      <c r="AB310" s="190"/>
      <c r="AC310" s="190"/>
      <c r="AD310" s="174"/>
      <c r="AE310" s="66"/>
      <c r="AF310" s="172"/>
      <c r="AG310" s="172"/>
      <c r="AH310" s="181"/>
      <c r="AI310" s="182"/>
      <c r="AJ310" s="182"/>
      <c r="AK310" s="182"/>
      <c r="AL310" s="183"/>
      <c r="AM310" s="176"/>
      <c r="AN310" s="176"/>
      <c r="AO310" s="178"/>
      <c r="AQ310" s="192"/>
      <c r="AR310" s="192"/>
      <c r="AU310" s="395"/>
    </row>
    <row r="311" spans="1:47" ht="18" customHeight="1" x14ac:dyDescent="0.2">
      <c r="A311" s="141"/>
      <c r="B311" s="135"/>
      <c r="C311" s="136"/>
      <c r="D311" s="136"/>
      <c r="E311" s="136"/>
      <c r="F311" s="137"/>
      <c r="G311" s="158"/>
      <c r="H311" s="160"/>
      <c r="I311" s="162"/>
      <c r="J311" s="153"/>
      <c r="K311" s="167"/>
      <c r="L311" s="169"/>
      <c r="M311" s="153"/>
      <c r="N311" s="167"/>
      <c r="O311" s="153"/>
      <c r="P311" s="165"/>
      <c r="Q311" s="153"/>
      <c r="R311" s="165"/>
      <c r="S311" s="163"/>
      <c r="T311" s="184"/>
      <c r="U311" s="186"/>
      <c r="V311" s="163"/>
      <c r="W311" s="184"/>
      <c r="X311" s="186"/>
      <c r="Y311" s="188"/>
      <c r="Z311" s="189"/>
      <c r="AA311" s="191"/>
      <c r="AB311" s="191"/>
      <c r="AC311" s="191"/>
      <c r="AD311" s="173"/>
      <c r="AE311" s="12"/>
      <c r="AF311" s="171"/>
      <c r="AG311" s="171"/>
      <c r="AH311" s="135"/>
      <c r="AI311" s="179"/>
      <c r="AJ311" s="179"/>
      <c r="AK311" s="179"/>
      <c r="AL311" s="180"/>
      <c r="AM311" s="175"/>
      <c r="AN311" s="175"/>
      <c r="AO311" s="177"/>
      <c r="AQ311" s="192">
        <f>IF(G311="x", 1,0)</f>
        <v>0</v>
      </c>
      <c r="AR311" s="192">
        <f>IF(H311="x", 1,0)</f>
        <v>0</v>
      </c>
      <c r="AU311" s="395" t="str">
        <f>IF(A311="","",9)</f>
        <v/>
      </c>
    </row>
    <row r="312" spans="1:47" ht="18" customHeight="1" thickBot="1" x14ac:dyDescent="0.25">
      <c r="A312" s="142"/>
      <c r="B312" s="138"/>
      <c r="C312" s="139"/>
      <c r="D312" s="139"/>
      <c r="E312" s="139"/>
      <c r="F312" s="140"/>
      <c r="G312" s="159"/>
      <c r="H312" s="161"/>
      <c r="I312" s="161"/>
      <c r="J312" s="154"/>
      <c r="K312" s="168"/>
      <c r="L312" s="170"/>
      <c r="M312" s="154"/>
      <c r="N312" s="168"/>
      <c r="O312" s="154"/>
      <c r="P312" s="166"/>
      <c r="Q312" s="154"/>
      <c r="R312" s="166"/>
      <c r="S312" s="164"/>
      <c r="T312" s="185"/>
      <c r="U312" s="187"/>
      <c r="V312" s="164"/>
      <c r="W312" s="185"/>
      <c r="X312" s="187"/>
      <c r="Y312" s="164"/>
      <c r="Z312" s="190"/>
      <c r="AA312" s="190"/>
      <c r="AB312" s="190"/>
      <c r="AC312" s="190"/>
      <c r="AD312" s="174"/>
      <c r="AE312" s="66"/>
      <c r="AF312" s="172"/>
      <c r="AG312" s="172"/>
      <c r="AH312" s="181"/>
      <c r="AI312" s="182"/>
      <c r="AJ312" s="182"/>
      <c r="AK312" s="182"/>
      <c r="AL312" s="183"/>
      <c r="AM312" s="176"/>
      <c r="AN312" s="176"/>
      <c r="AO312" s="178"/>
      <c r="AQ312" s="192"/>
      <c r="AR312" s="192"/>
      <c r="AU312" s="395"/>
    </row>
    <row r="313" spans="1:47" ht="18" customHeight="1" x14ac:dyDescent="0.2">
      <c r="A313" s="141"/>
      <c r="B313" s="135"/>
      <c r="C313" s="136"/>
      <c r="D313" s="136"/>
      <c r="E313" s="136"/>
      <c r="F313" s="137"/>
      <c r="G313" s="158"/>
      <c r="H313" s="160"/>
      <c r="I313" s="162"/>
      <c r="J313" s="153"/>
      <c r="K313" s="167"/>
      <c r="L313" s="169"/>
      <c r="M313" s="153"/>
      <c r="N313" s="167"/>
      <c r="O313" s="153"/>
      <c r="P313" s="165"/>
      <c r="Q313" s="153"/>
      <c r="R313" s="165"/>
      <c r="S313" s="163"/>
      <c r="T313" s="184"/>
      <c r="U313" s="186"/>
      <c r="V313" s="163"/>
      <c r="W313" s="184"/>
      <c r="X313" s="186"/>
      <c r="Y313" s="188"/>
      <c r="Z313" s="189"/>
      <c r="AA313" s="191"/>
      <c r="AB313" s="191"/>
      <c r="AC313" s="191"/>
      <c r="AD313" s="173"/>
      <c r="AE313" s="12"/>
      <c r="AF313" s="171"/>
      <c r="AG313" s="171"/>
      <c r="AH313" s="135"/>
      <c r="AI313" s="179"/>
      <c r="AJ313" s="179"/>
      <c r="AK313" s="179"/>
      <c r="AL313" s="180"/>
      <c r="AM313" s="175"/>
      <c r="AN313" s="175"/>
      <c r="AO313" s="177"/>
      <c r="AQ313" s="192">
        <f>IF(G313="x", 1,0)</f>
        <v>0</v>
      </c>
      <c r="AR313" s="192">
        <f>IF(H313="x", 1,0)</f>
        <v>0</v>
      </c>
      <c r="AU313" s="395" t="str">
        <f>IF(A313="","",9)</f>
        <v/>
      </c>
    </row>
    <row r="314" spans="1:47" ht="18" customHeight="1" thickBot="1" x14ac:dyDescent="0.25">
      <c r="A314" s="142"/>
      <c r="B314" s="138"/>
      <c r="C314" s="139"/>
      <c r="D314" s="139"/>
      <c r="E314" s="139"/>
      <c r="F314" s="140"/>
      <c r="G314" s="159"/>
      <c r="H314" s="161"/>
      <c r="I314" s="161"/>
      <c r="J314" s="154"/>
      <c r="K314" s="168"/>
      <c r="L314" s="170"/>
      <c r="M314" s="154"/>
      <c r="N314" s="168"/>
      <c r="O314" s="154"/>
      <c r="P314" s="166"/>
      <c r="Q314" s="154"/>
      <c r="R314" s="166"/>
      <c r="S314" s="164"/>
      <c r="T314" s="185"/>
      <c r="U314" s="187"/>
      <c r="V314" s="164"/>
      <c r="W314" s="185"/>
      <c r="X314" s="187"/>
      <c r="Y314" s="164"/>
      <c r="Z314" s="190"/>
      <c r="AA314" s="190"/>
      <c r="AB314" s="190"/>
      <c r="AC314" s="190"/>
      <c r="AD314" s="174"/>
      <c r="AE314" s="66"/>
      <c r="AF314" s="172"/>
      <c r="AG314" s="172"/>
      <c r="AH314" s="181"/>
      <c r="AI314" s="182"/>
      <c r="AJ314" s="182"/>
      <c r="AK314" s="182"/>
      <c r="AL314" s="183"/>
      <c r="AM314" s="176"/>
      <c r="AN314" s="176"/>
      <c r="AO314" s="178"/>
      <c r="AQ314" s="192"/>
      <c r="AR314" s="192"/>
      <c r="AU314" s="395"/>
    </row>
    <row r="315" spans="1:47" ht="18" customHeight="1" x14ac:dyDescent="0.2">
      <c r="A315" s="141"/>
      <c r="B315" s="135"/>
      <c r="C315" s="136"/>
      <c r="D315" s="136"/>
      <c r="E315" s="136"/>
      <c r="F315" s="137"/>
      <c r="G315" s="158"/>
      <c r="H315" s="160"/>
      <c r="I315" s="162"/>
      <c r="J315" s="153"/>
      <c r="K315" s="167"/>
      <c r="L315" s="169"/>
      <c r="M315" s="153"/>
      <c r="N315" s="167"/>
      <c r="O315" s="153"/>
      <c r="P315" s="165"/>
      <c r="Q315" s="153"/>
      <c r="R315" s="165"/>
      <c r="S315" s="163"/>
      <c r="T315" s="184"/>
      <c r="U315" s="186"/>
      <c r="V315" s="163"/>
      <c r="W315" s="184"/>
      <c r="X315" s="186"/>
      <c r="Y315" s="188"/>
      <c r="Z315" s="189"/>
      <c r="AA315" s="191"/>
      <c r="AB315" s="191"/>
      <c r="AC315" s="191"/>
      <c r="AD315" s="173"/>
      <c r="AE315" s="12"/>
      <c r="AF315" s="171"/>
      <c r="AG315" s="171"/>
      <c r="AH315" s="135"/>
      <c r="AI315" s="179"/>
      <c r="AJ315" s="179"/>
      <c r="AK315" s="179"/>
      <c r="AL315" s="180"/>
      <c r="AM315" s="175"/>
      <c r="AN315" s="175"/>
      <c r="AO315" s="177"/>
      <c r="AQ315" s="192">
        <f>IF(G315="x", 1,0)</f>
        <v>0</v>
      </c>
      <c r="AR315" s="192">
        <f>IF(H315="x", 1,0)</f>
        <v>0</v>
      </c>
      <c r="AU315" s="395" t="str">
        <f>IF(A315="","",9)</f>
        <v/>
      </c>
    </row>
    <row r="316" spans="1:47" ht="18" customHeight="1" thickBot="1" x14ac:dyDescent="0.25">
      <c r="A316" s="142"/>
      <c r="B316" s="138"/>
      <c r="C316" s="139"/>
      <c r="D316" s="139"/>
      <c r="E316" s="139"/>
      <c r="F316" s="140"/>
      <c r="G316" s="159"/>
      <c r="H316" s="161"/>
      <c r="I316" s="161"/>
      <c r="J316" s="154"/>
      <c r="K316" s="168"/>
      <c r="L316" s="170"/>
      <c r="M316" s="154"/>
      <c r="N316" s="168"/>
      <c r="O316" s="154"/>
      <c r="P316" s="166"/>
      <c r="Q316" s="154"/>
      <c r="R316" s="166"/>
      <c r="S316" s="164"/>
      <c r="T316" s="185"/>
      <c r="U316" s="187"/>
      <c r="V316" s="164"/>
      <c r="W316" s="185"/>
      <c r="X316" s="187"/>
      <c r="Y316" s="164"/>
      <c r="Z316" s="190"/>
      <c r="AA316" s="190"/>
      <c r="AB316" s="190"/>
      <c r="AC316" s="190"/>
      <c r="AD316" s="174"/>
      <c r="AE316" s="66"/>
      <c r="AF316" s="172"/>
      <c r="AG316" s="172"/>
      <c r="AH316" s="181"/>
      <c r="AI316" s="182"/>
      <c r="AJ316" s="182"/>
      <c r="AK316" s="182"/>
      <c r="AL316" s="183"/>
      <c r="AM316" s="176"/>
      <c r="AN316" s="176"/>
      <c r="AO316" s="178"/>
      <c r="AQ316" s="192"/>
      <c r="AR316" s="192"/>
      <c r="AU316" s="395"/>
    </row>
    <row r="317" spans="1:47" ht="18" customHeight="1" x14ac:dyDescent="0.2">
      <c r="A317" s="141"/>
      <c r="B317" s="135"/>
      <c r="C317" s="136"/>
      <c r="D317" s="136"/>
      <c r="E317" s="136"/>
      <c r="F317" s="137"/>
      <c r="G317" s="158"/>
      <c r="H317" s="160"/>
      <c r="I317" s="162"/>
      <c r="J317" s="153"/>
      <c r="K317" s="167"/>
      <c r="L317" s="169"/>
      <c r="M317" s="153"/>
      <c r="N317" s="167"/>
      <c r="O317" s="153"/>
      <c r="P317" s="165"/>
      <c r="Q317" s="153"/>
      <c r="R317" s="165"/>
      <c r="S317" s="163"/>
      <c r="T317" s="184"/>
      <c r="U317" s="186"/>
      <c r="V317" s="163"/>
      <c r="W317" s="184"/>
      <c r="X317" s="186"/>
      <c r="Y317" s="188"/>
      <c r="Z317" s="189"/>
      <c r="AA317" s="191"/>
      <c r="AB317" s="191"/>
      <c r="AC317" s="191"/>
      <c r="AD317" s="173"/>
      <c r="AE317" s="12"/>
      <c r="AF317" s="171"/>
      <c r="AG317" s="171"/>
      <c r="AH317" s="135"/>
      <c r="AI317" s="179"/>
      <c r="AJ317" s="179"/>
      <c r="AK317" s="179"/>
      <c r="AL317" s="180"/>
      <c r="AM317" s="175"/>
      <c r="AN317" s="175"/>
      <c r="AO317" s="177"/>
      <c r="AQ317" s="192">
        <f>IF(G317="x", 1,0)</f>
        <v>0</v>
      </c>
      <c r="AR317" s="192">
        <f>IF(H317="x", 1,0)</f>
        <v>0</v>
      </c>
      <c r="AU317" s="395" t="str">
        <f>IF(A317="","",9)</f>
        <v/>
      </c>
    </row>
    <row r="318" spans="1:47" ht="18" customHeight="1" thickBot="1" x14ac:dyDescent="0.25">
      <c r="A318" s="142"/>
      <c r="B318" s="138"/>
      <c r="C318" s="139"/>
      <c r="D318" s="139"/>
      <c r="E318" s="139"/>
      <c r="F318" s="140"/>
      <c r="G318" s="159"/>
      <c r="H318" s="161"/>
      <c r="I318" s="161"/>
      <c r="J318" s="154"/>
      <c r="K318" s="168"/>
      <c r="L318" s="170"/>
      <c r="M318" s="154"/>
      <c r="N318" s="168"/>
      <c r="O318" s="154"/>
      <c r="P318" s="166"/>
      <c r="Q318" s="154"/>
      <c r="R318" s="166"/>
      <c r="S318" s="164"/>
      <c r="T318" s="185"/>
      <c r="U318" s="187"/>
      <c r="V318" s="164"/>
      <c r="W318" s="185"/>
      <c r="X318" s="187"/>
      <c r="Y318" s="164"/>
      <c r="Z318" s="190"/>
      <c r="AA318" s="190"/>
      <c r="AB318" s="190"/>
      <c r="AC318" s="190"/>
      <c r="AD318" s="174"/>
      <c r="AE318" s="66"/>
      <c r="AF318" s="172"/>
      <c r="AG318" s="172"/>
      <c r="AH318" s="181"/>
      <c r="AI318" s="182"/>
      <c r="AJ318" s="182"/>
      <c r="AK318" s="182"/>
      <c r="AL318" s="183"/>
      <c r="AM318" s="176"/>
      <c r="AN318" s="176"/>
      <c r="AO318" s="178"/>
      <c r="AQ318" s="192"/>
      <c r="AR318" s="192"/>
      <c r="AU318" s="395"/>
    </row>
    <row r="319" spans="1:47" ht="18" customHeight="1" x14ac:dyDescent="0.2">
      <c r="A319" s="141"/>
      <c r="B319" s="135"/>
      <c r="C319" s="136"/>
      <c r="D319" s="136"/>
      <c r="E319" s="136"/>
      <c r="F319" s="137"/>
      <c r="G319" s="158"/>
      <c r="H319" s="160"/>
      <c r="I319" s="162"/>
      <c r="J319" s="153"/>
      <c r="K319" s="167"/>
      <c r="L319" s="169"/>
      <c r="M319" s="153"/>
      <c r="N319" s="167"/>
      <c r="O319" s="153"/>
      <c r="P319" s="165"/>
      <c r="Q319" s="153"/>
      <c r="R319" s="165"/>
      <c r="S319" s="163"/>
      <c r="T319" s="184"/>
      <c r="U319" s="186"/>
      <c r="V319" s="163"/>
      <c r="W319" s="184"/>
      <c r="X319" s="186"/>
      <c r="Y319" s="188"/>
      <c r="Z319" s="189"/>
      <c r="AA319" s="191"/>
      <c r="AB319" s="191"/>
      <c r="AC319" s="191"/>
      <c r="AD319" s="173"/>
      <c r="AE319" s="12"/>
      <c r="AF319" s="171"/>
      <c r="AG319" s="171"/>
      <c r="AH319" s="135"/>
      <c r="AI319" s="179"/>
      <c r="AJ319" s="179"/>
      <c r="AK319" s="179"/>
      <c r="AL319" s="180"/>
      <c r="AM319" s="175"/>
      <c r="AN319" s="175"/>
      <c r="AO319" s="177"/>
      <c r="AQ319" s="192">
        <f>IF(G319="x", 1,0)</f>
        <v>0</v>
      </c>
      <c r="AR319" s="192">
        <f>IF(H319="x", 1,0)</f>
        <v>0</v>
      </c>
      <c r="AU319" s="395" t="str">
        <f>IF(A319="","",9)</f>
        <v/>
      </c>
    </row>
    <row r="320" spans="1:47" ht="18" customHeight="1" thickBot="1" x14ac:dyDescent="0.25">
      <c r="A320" s="142"/>
      <c r="B320" s="138"/>
      <c r="C320" s="139"/>
      <c r="D320" s="139"/>
      <c r="E320" s="139"/>
      <c r="F320" s="140"/>
      <c r="G320" s="159"/>
      <c r="H320" s="161"/>
      <c r="I320" s="161"/>
      <c r="J320" s="154"/>
      <c r="K320" s="168"/>
      <c r="L320" s="170"/>
      <c r="M320" s="154"/>
      <c r="N320" s="168"/>
      <c r="O320" s="154"/>
      <c r="P320" s="166"/>
      <c r="Q320" s="154"/>
      <c r="R320" s="166"/>
      <c r="S320" s="164"/>
      <c r="T320" s="185"/>
      <c r="U320" s="187"/>
      <c r="V320" s="164"/>
      <c r="W320" s="185"/>
      <c r="X320" s="187"/>
      <c r="Y320" s="164"/>
      <c r="Z320" s="190"/>
      <c r="AA320" s="190"/>
      <c r="AB320" s="190"/>
      <c r="AC320" s="190"/>
      <c r="AD320" s="174"/>
      <c r="AE320" s="66"/>
      <c r="AF320" s="172"/>
      <c r="AG320" s="172"/>
      <c r="AH320" s="181"/>
      <c r="AI320" s="182"/>
      <c r="AJ320" s="182"/>
      <c r="AK320" s="182"/>
      <c r="AL320" s="183"/>
      <c r="AM320" s="176"/>
      <c r="AN320" s="176"/>
      <c r="AO320" s="178"/>
      <c r="AQ320" s="192"/>
      <c r="AR320" s="192"/>
      <c r="AU320" s="395"/>
    </row>
    <row r="321" spans="1:47" ht="18" customHeight="1" x14ac:dyDescent="0.2">
      <c r="A321" s="141"/>
      <c r="B321" s="135"/>
      <c r="C321" s="136"/>
      <c r="D321" s="136"/>
      <c r="E321" s="136"/>
      <c r="F321" s="137"/>
      <c r="G321" s="158"/>
      <c r="H321" s="160"/>
      <c r="I321" s="162"/>
      <c r="J321" s="153"/>
      <c r="K321" s="167"/>
      <c r="L321" s="169"/>
      <c r="M321" s="153"/>
      <c r="N321" s="167"/>
      <c r="O321" s="153"/>
      <c r="P321" s="165"/>
      <c r="Q321" s="153"/>
      <c r="R321" s="165"/>
      <c r="S321" s="163"/>
      <c r="T321" s="184"/>
      <c r="U321" s="186"/>
      <c r="V321" s="163"/>
      <c r="W321" s="184"/>
      <c r="X321" s="186"/>
      <c r="Y321" s="188"/>
      <c r="Z321" s="189"/>
      <c r="AA321" s="191"/>
      <c r="AB321" s="191"/>
      <c r="AC321" s="191"/>
      <c r="AD321" s="173"/>
      <c r="AE321" s="12"/>
      <c r="AF321" s="171"/>
      <c r="AG321" s="171"/>
      <c r="AH321" s="135"/>
      <c r="AI321" s="179"/>
      <c r="AJ321" s="179"/>
      <c r="AK321" s="179"/>
      <c r="AL321" s="180"/>
      <c r="AM321" s="175"/>
      <c r="AN321" s="175"/>
      <c r="AO321" s="177"/>
      <c r="AQ321" s="192">
        <f>IF(G321="x", 1,0)</f>
        <v>0</v>
      </c>
      <c r="AR321" s="192">
        <f>IF(H321="x", 1,0)</f>
        <v>0</v>
      </c>
      <c r="AU321" s="395" t="str">
        <f>IF(A321="","",9)</f>
        <v/>
      </c>
    </row>
    <row r="322" spans="1:47" ht="18" customHeight="1" thickBot="1" x14ac:dyDescent="0.25">
      <c r="A322" s="142"/>
      <c r="B322" s="138"/>
      <c r="C322" s="139"/>
      <c r="D322" s="139"/>
      <c r="E322" s="139"/>
      <c r="F322" s="140"/>
      <c r="G322" s="159"/>
      <c r="H322" s="161"/>
      <c r="I322" s="161"/>
      <c r="J322" s="154"/>
      <c r="K322" s="168"/>
      <c r="L322" s="170"/>
      <c r="M322" s="154"/>
      <c r="N322" s="168"/>
      <c r="O322" s="154"/>
      <c r="P322" s="166"/>
      <c r="Q322" s="154"/>
      <c r="R322" s="166"/>
      <c r="S322" s="164"/>
      <c r="T322" s="185"/>
      <c r="U322" s="187"/>
      <c r="V322" s="164"/>
      <c r="W322" s="185"/>
      <c r="X322" s="187"/>
      <c r="Y322" s="164"/>
      <c r="Z322" s="190"/>
      <c r="AA322" s="190"/>
      <c r="AB322" s="190"/>
      <c r="AC322" s="190"/>
      <c r="AD322" s="174"/>
      <c r="AE322" s="66"/>
      <c r="AF322" s="172"/>
      <c r="AG322" s="172"/>
      <c r="AH322" s="181"/>
      <c r="AI322" s="182"/>
      <c r="AJ322" s="182"/>
      <c r="AK322" s="182"/>
      <c r="AL322" s="183"/>
      <c r="AM322" s="176"/>
      <c r="AN322" s="176"/>
      <c r="AO322" s="178"/>
      <c r="AQ322" s="192"/>
      <c r="AR322" s="192"/>
      <c r="AU322" s="395"/>
    </row>
    <row r="323" spans="1:47" ht="18" customHeight="1" x14ac:dyDescent="0.2">
      <c r="A323" s="141"/>
      <c r="B323" s="135"/>
      <c r="C323" s="136"/>
      <c r="D323" s="136"/>
      <c r="E323" s="136"/>
      <c r="F323" s="137"/>
      <c r="G323" s="158"/>
      <c r="H323" s="160"/>
      <c r="I323" s="162"/>
      <c r="J323" s="153"/>
      <c r="K323" s="167"/>
      <c r="L323" s="169"/>
      <c r="M323" s="153"/>
      <c r="N323" s="167"/>
      <c r="O323" s="153"/>
      <c r="P323" s="165"/>
      <c r="Q323" s="153"/>
      <c r="R323" s="165"/>
      <c r="S323" s="163"/>
      <c r="T323" s="184"/>
      <c r="U323" s="186"/>
      <c r="V323" s="163"/>
      <c r="W323" s="184"/>
      <c r="X323" s="186"/>
      <c r="Y323" s="188"/>
      <c r="Z323" s="189"/>
      <c r="AA323" s="191"/>
      <c r="AB323" s="191"/>
      <c r="AC323" s="191"/>
      <c r="AD323" s="173"/>
      <c r="AE323" s="12"/>
      <c r="AF323" s="171"/>
      <c r="AG323" s="171"/>
      <c r="AH323" s="135"/>
      <c r="AI323" s="179"/>
      <c r="AJ323" s="179"/>
      <c r="AK323" s="179"/>
      <c r="AL323" s="180"/>
      <c r="AM323" s="175"/>
      <c r="AN323" s="175"/>
      <c r="AO323" s="177"/>
      <c r="AQ323" s="192">
        <f>IF(G323="x", 1,0)</f>
        <v>0</v>
      </c>
      <c r="AR323" s="192">
        <f>IF(H323="x", 1,0)</f>
        <v>0</v>
      </c>
      <c r="AU323" s="395" t="str">
        <f>IF(A323="","",9)</f>
        <v/>
      </c>
    </row>
    <row r="324" spans="1:47" ht="18" customHeight="1" thickBot="1" x14ac:dyDescent="0.25">
      <c r="A324" s="142"/>
      <c r="B324" s="138"/>
      <c r="C324" s="139"/>
      <c r="D324" s="139"/>
      <c r="E324" s="139"/>
      <c r="F324" s="140"/>
      <c r="G324" s="159"/>
      <c r="H324" s="161"/>
      <c r="I324" s="161"/>
      <c r="J324" s="154"/>
      <c r="K324" s="168"/>
      <c r="L324" s="170"/>
      <c r="M324" s="154"/>
      <c r="N324" s="168"/>
      <c r="O324" s="154"/>
      <c r="P324" s="166"/>
      <c r="Q324" s="154"/>
      <c r="R324" s="166"/>
      <c r="S324" s="164"/>
      <c r="T324" s="185"/>
      <c r="U324" s="187"/>
      <c r="V324" s="164"/>
      <c r="W324" s="185"/>
      <c r="X324" s="187"/>
      <c r="Y324" s="164"/>
      <c r="Z324" s="190"/>
      <c r="AA324" s="190"/>
      <c r="AB324" s="190"/>
      <c r="AC324" s="190"/>
      <c r="AD324" s="174"/>
      <c r="AE324" s="66"/>
      <c r="AF324" s="172"/>
      <c r="AG324" s="172"/>
      <c r="AH324" s="181"/>
      <c r="AI324" s="182"/>
      <c r="AJ324" s="182"/>
      <c r="AK324" s="182"/>
      <c r="AL324" s="183"/>
      <c r="AM324" s="176"/>
      <c r="AN324" s="176"/>
      <c r="AO324" s="178"/>
      <c r="AQ324" s="192"/>
      <c r="AR324" s="192"/>
      <c r="AU324" s="395"/>
    </row>
    <row r="325" spans="1:47" ht="18" customHeight="1" x14ac:dyDescent="0.2">
      <c r="A325" s="141"/>
      <c r="B325" s="135"/>
      <c r="C325" s="136"/>
      <c r="D325" s="136"/>
      <c r="E325" s="136"/>
      <c r="F325" s="137"/>
      <c r="G325" s="158"/>
      <c r="H325" s="160"/>
      <c r="I325" s="162"/>
      <c r="J325" s="153"/>
      <c r="K325" s="167"/>
      <c r="L325" s="169"/>
      <c r="M325" s="153"/>
      <c r="N325" s="167"/>
      <c r="O325" s="153"/>
      <c r="P325" s="165"/>
      <c r="Q325" s="153"/>
      <c r="R325" s="165"/>
      <c r="S325" s="163"/>
      <c r="T325" s="184"/>
      <c r="U325" s="186"/>
      <c r="V325" s="163"/>
      <c r="W325" s="184"/>
      <c r="X325" s="186"/>
      <c r="Y325" s="188"/>
      <c r="Z325" s="189"/>
      <c r="AA325" s="191"/>
      <c r="AB325" s="191"/>
      <c r="AC325" s="191"/>
      <c r="AD325" s="173"/>
      <c r="AE325" s="12"/>
      <c r="AF325" s="171"/>
      <c r="AG325" s="171"/>
      <c r="AH325" s="135"/>
      <c r="AI325" s="179"/>
      <c r="AJ325" s="179"/>
      <c r="AK325" s="179"/>
      <c r="AL325" s="180"/>
      <c r="AM325" s="175"/>
      <c r="AN325" s="175"/>
      <c r="AO325" s="177"/>
      <c r="AQ325" s="192">
        <f>IF(G325="x", 1,0)</f>
        <v>0</v>
      </c>
      <c r="AR325" s="192">
        <f>IF(H325="x", 1,0)</f>
        <v>0</v>
      </c>
      <c r="AU325" s="395" t="str">
        <f>IF(A325="","",9)</f>
        <v/>
      </c>
    </row>
    <row r="326" spans="1:47" ht="18" customHeight="1" thickBot="1" x14ac:dyDescent="0.25">
      <c r="A326" s="142"/>
      <c r="B326" s="138"/>
      <c r="C326" s="139"/>
      <c r="D326" s="139"/>
      <c r="E326" s="139"/>
      <c r="F326" s="140"/>
      <c r="G326" s="159"/>
      <c r="H326" s="161"/>
      <c r="I326" s="161"/>
      <c r="J326" s="154"/>
      <c r="K326" s="168"/>
      <c r="L326" s="170"/>
      <c r="M326" s="154"/>
      <c r="N326" s="168"/>
      <c r="O326" s="154"/>
      <c r="P326" s="166"/>
      <c r="Q326" s="154"/>
      <c r="R326" s="166"/>
      <c r="S326" s="164"/>
      <c r="T326" s="185"/>
      <c r="U326" s="187"/>
      <c r="V326" s="164"/>
      <c r="W326" s="185"/>
      <c r="X326" s="187"/>
      <c r="Y326" s="164"/>
      <c r="Z326" s="190"/>
      <c r="AA326" s="190"/>
      <c r="AB326" s="190"/>
      <c r="AC326" s="190"/>
      <c r="AD326" s="174"/>
      <c r="AE326" s="66"/>
      <c r="AF326" s="172"/>
      <c r="AG326" s="172"/>
      <c r="AH326" s="181"/>
      <c r="AI326" s="182"/>
      <c r="AJ326" s="182"/>
      <c r="AK326" s="182"/>
      <c r="AL326" s="183"/>
      <c r="AM326" s="176"/>
      <c r="AN326" s="176"/>
      <c r="AO326" s="178"/>
      <c r="AQ326" s="192"/>
      <c r="AR326" s="192"/>
      <c r="AU326" s="395"/>
    </row>
    <row r="327" spans="1:47" ht="18" customHeight="1" x14ac:dyDescent="0.2">
      <c r="A327" s="141"/>
      <c r="B327" s="135"/>
      <c r="C327" s="136"/>
      <c r="D327" s="136"/>
      <c r="E327" s="136"/>
      <c r="F327" s="137"/>
      <c r="G327" s="158"/>
      <c r="H327" s="160"/>
      <c r="I327" s="162"/>
      <c r="J327" s="153"/>
      <c r="K327" s="167"/>
      <c r="L327" s="169"/>
      <c r="M327" s="153"/>
      <c r="N327" s="167"/>
      <c r="O327" s="153"/>
      <c r="P327" s="165"/>
      <c r="Q327" s="153"/>
      <c r="R327" s="165"/>
      <c r="S327" s="163"/>
      <c r="T327" s="184"/>
      <c r="U327" s="186"/>
      <c r="V327" s="163"/>
      <c r="W327" s="184"/>
      <c r="X327" s="186"/>
      <c r="Y327" s="188"/>
      <c r="Z327" s="189"/>
      <c r="AA327" s="191"/>
      <c r="AB327" s="191"/>
      <c r="AC327" s="191"/>
      <c r="AD327" s="173"/>
      <c r="AE327" s="12"/>
      <c r="AF327" s="171"/>
      <c r="AG327" s="171"/>
      <c r="AH327" s="135"/>
      <c r="AI327" s="179"/>
      <c r="AJ327" s="179"/>
      <c r="AK327" s="179"/>
      <c r="AL327" s="180"/>
      <c r="AM327" s="175"/>
      <c r="AN327" s="175"/>
      <c r="AO327" s="177"/>
      <c r="AQ327" s="192">
        <f>IF(G327="x", 1,0)</f>
        <v>0</v>
      </c>
      <c r="AR327" s="192">
        <f>IF(H327="x", 1,0)</f>
        <v>0</v>
      </c>
      <c r="AU327" s="395" t="str">
        <f>IF(A327="","",9)</f>
        <v/>
      </c>
    </row>
    <row r="328" spans="1:47" ht="18" customHeight="1" thickBot="1" x14ac:dyDescent="0.25">
      <c r="A328" s="142"/>
      <c r="B328" s="138"/>
      <c r="C328" s="139"/>
      <c r="D328" s="139"/>
      <c r="E328" s="139"/>
      <c r="F328" s="140"/>
      <c r="G328" s="159"/>
      <c r="H328" s="161"/>
      <c r="I328" s="161"/>
      <c r="J328" s="154"/>
      <c r="K328" s="168"/>
      <c r="L328" s="170"/>
      <c r="M328" s="154"/>
      <c r="N328" s="168"/>
      <c r="O328" s="154"/>
      <c r="P328" s="166"/>
      <c r="Q328" s="154"/>
      <c r="R328" s="166"/>
      <c r="S328" s="164"/>
      <c r="T328" s="185"/>
      <c r="U328" s="187"/>
      <c r="V328" s="164"/>
      <c r="W328" s="185"/>
      <c r="X328" s="187"/>
      <c r="Y328" s="164"/>
      <c r="Z328" s="190"/>
      <c r="AA328" s="190"/>
      <c r="AB328" s="190"/>
      <c r="AC328" s="190"/>
      <c r="AD328" s="174"/>
      <c r="AE328" s="66"/>
      <c r="AF328" s="172"/>
      <c r="AG328" s="172"/>
      <c r="AH328" s="181"/>
      <c r="AI328" s="182"/>
      <c r="AJ328" s="182"/>
      <c r="AK328" s="182"/>
      <c r="AL328" s="183"/>
      <c r="AM328" s="176"/>
      <c r="AN328" s="176"/>
      <c r="AO328" s="178"/>
      <c r="AQ328" s="192"/>
      <c r="AR328" s="192"/>
      <c r="AU328" s="395"/>
    </row>
    <row r="329" spans="1:47" ht="18" customHeight="1" x14ac:dyDescent="0.2">
      <c r="A329" s="141"/>
      <c r="B329" s="135"/>
      <c r="C329" s="136"/>
      <c r="D329" s="136"/>
      <c r="E329" s="136"/>
      <c r="F329" s="137"/>
      <c r="G329" s="158"/>
      <c r="H329" s="160"/>
      <c r="I329" s="162"/>
      <c r="J329" s="153"/>
      <c r="K329" s="167"/>
      <c r="L329" s="169"/>
      <c r="M329" s="153"/>
      <c r="N329" s="167"/>
      <c r="O329" s="153"/>
      <c r="P329" s="165"/>
      <c r="Q329" s="153"/>
      <c r="R329" s="165"/>
      <c r="S329" s="163"/>
      <c r="T329" s="184"/>
      <c r="U329" s="186"/>
      <c r="V329" s="163"/>
      <c r="W329" s="184"/>
      <c r="X329" s="186"/>
      <c r="Y329" s="188"/>
      <c r="Z329" s="189"/>
      <c r="AA329" s="191"/>
      <c r="AB329" s="191"/>
      <c r="AC329" s="191"/>
      <c r="AD329" s="173"/>
      <c r="AE329" s="12"/>
      <c r="AF329" s="171"/>
      <c r="AG329" s="171"/>
      <c r="AH329" s="135"/>
      <c r="AI329" s="179"/>
      <c r="AJ329" s="179"/>
      <c r="AK329" s="179"/>
      <c r="AL329" s="180"/>
      <c r="AM329" s="175"/>
      <c r="AN329" s="175"/>
      <c r="AO329" s="177"/>
      <c r="AQ329" s="192">
        <f>IF(G329="x", 1,0)</f>
        <v>0</v>
      </c>
      <c r="AR329" s="192">
        <f>IF(H329="x", 1,0)</f>
        <v>0</v>
      </c>
      <c r="AU329" s="395" t="str">
        <f>IF(A329="","",10)</f>
        <v/>
      </c>
    </row>
    <row r="330" spans="1:47" ht="18" customHeight="1" thickBot="1" x14ac:dyDescent="0.25">
      <c r="A330" s="142"/>
      <c r="B330" s="138"/>
      <c r="C330" s="139"/>
      <c r="D330" s="139"/>
      <c r="E330" s="139"/>
      <c r="F330" s="140"/>
      <c r="G330" s="159"/>
      <c r="H330" s="161"/>
      <c r="I330" s="161"/>
      <c r="J330" s="154"/>
      <c r="K330" s="168"/>
      <c r="L330" s="170"/>
      <c r="M330" s="154"/>
      <c r="N330" s="168"/>
      <c r="O330" s="154"/>
      <c r="P330" s="166"/>
      <c r="Q330" s="154"/>
      <c r="R330" s="166"/>
      <c r="S330" s="164"/>
      <c r="T330" s="185"/>
      <c r="U330" s="187"/>
      <c r="V330" s="164"/>
      <c r="W330" s="185"/>
      <c r="X330" s="187"/>
      <c r="Y330" s="164"/>
      <c r="Z330" s="190"/>
      <c r="AA330" s="190"/>
      <c r="AB330" s="190"/>
      <c r="AC330" s="190"/>
      <c r="AD330" s="174"/>
      <c r="AE330" s="66"/>
      <c r="AF330" s="172"/>
      <c r="AG330" s="172"/>
      <c r="AH330" s="181"/>
      <c r="AI330" s="182"/>
      <c r="AJ330" s="182"/>
      <c r="AK330" s="182"/>
      <c r="AL330" s="183"/>
      <c r="AM330" s="176"/>
      <c r="AN330" s="176"/>
      <c r="AO330" s="178"/>
      <c r="AQ330" s="192"/>
      <c r="AR330" s="192"/>
      <c r="AU330" s="395"/>
    </row>
    <row r="331" spans="1:47" ht="18" customHeight="1" x14ac:dyDescent="0.2">
      <c r="A331" s="141"/>
      <c r="B331" s="135"/>
      <c r="C331" s="136"/>
      <c r="D331" s="136"/>
      <c r="E331" s="136"/>
      <c r="F331" s="137"/>
      <c r="G331" s="158"/>
      <c r="H331" s="160"/>
      <c r="I331" s="162"/>
      <c r="J331" s="153"/>
      <c r="K331" s="167"/>
      <c r="L331" s="169"/>
      <c r="M331" s="153"/>
      <c r="N331" s="167"/>
      <c r="O331" s="153"/>
      <c r="P331" s="165"/>
      <c r="Q331" s="153"/>
      <c r="R331" s="165"/>
      <c r="S331" s="163"/>
      <c r="T331" s="184"/>
      <c r="U331" s="186"/>
      <c r="V331" s="163"/>
      <c r="W331" s="184"/>
      <c r="X331" s="186"/>
      <c r="Y331" s="188"/>
      <c r="Z331" s="189"/>
      <c r="AA331" s="191"/>
      <c r="AB331" s="191"/>
      <c r="AC331" s="191"/>
      <c r="AD331" s="173"/>
      <c r="AE331" s="12"/>
      <c r="AF331" s="171"/>
      <c r="AG331" s="171"/>
      <c r="AH331" s="135"/>
      <c r="AI331" s="179"/>
      <c r="AJ331" s="179"/>
      <c r="AK331" s="179"/>
      <c r="AL331" s="180"/>
      <c r="AM331" s="175"/>
      <c r="AN331" s="175"/>
      <c r="AO331" s="177"/>
      <c r="AQ331" s="192">
        <f>IF(G331="x", 1,0)</f>
        <v>0</v>
      </c>
      <c r="AR331" s="192">
        <f>IF(H331="x", 1,0)</f>
        <v>0</v>
      </c>
      <c r="AU331" s="395" t="str">
        <f>IF(A331="","",10)</f>
        <v/>
      </c>
    </row>
    <row r="332" spans="1:47" ht="18" customHeight="1" thickBot="1" x14ac:dyDescent="0.25">
      <c r="A332" s="142"/>
      <c r="B332" s="138"/>
      <c r="C332" s="139"/>
      <c r="D332" s="139"/>
      <c r="E332" s="139"/>
      <c r="F332" s="140"/>
      <c r="G332" s="159"/>
      <c r="H332" s="161"/>
      <c r="I332" s="161"/>
      <c r="J332" s="154"/>
      <c r="K332" s="168"/>
      <c r="L332" s="170"/>
      <c r="M332" s="154"/>
      <c r="N332" s="168"/>
      <c r="O332" s="154"/>
      <c r="P332" s="166"/>
      <c r="Q332" s="154"/>
      <c r="R332" s="166"/>
      <c r="S332" s="164"/>
      <c r="T332" s="185"/>
      <c r="U332" s="187"/>
      <c r="V332" s="164"/>
      <c r="W332" s="185"/>
      <c r="X332" s="187"/>
      <c r="Y332" s="164"/>
      <c r="Z332" s="190"/>
      <c r="AA332" s="190"/>
      <c r="AB332" s="190"/>
      <c r="AC332" s="190"/>
      <c r="AD332" s="174"/>
      <c r="AE332" s="66"/>
      <c r="AF332" s="172"/>
      <c r="AG332" s="172"/>
      <c r="AH332" s="181"/>
      <c r="AI332" s="182"/>
      <c r="AJ332" s="182"/>
      <c r="AK332" s="182"/>
      <c r="AL332" s="183"/>
      <c r="AM332" s="176"/>
      <c r="AN332" s="176"/>
      <c r="AO332" s="178"/>
      <c r="AQ332" s="192"/>
      <c r="AR332" s="192"/>
      <c r="AU332" s="395"/>
    </row>
    <row r="333" spans="1:47" ht="18" customHeight="1" x14ac:dyDescent="0.2">
      <c r="A333" s="141"/>
      <c r="B333" s="135"/>
      <c r="C333" s="136"/>
      <c r="D333" s="136"/>
      <c r="E333" s="136"/>
      <c r="F333" s="137"/>
      <c r="G333" s="158"/>
      <c r="H333" s="160"/>
      <c r="I333" s="162"/>
      <c r="J333" s="153"/>
      <c r="K333" s="167"/>
      <c r="L333" s="169"/>
      <c r="M333" s="153"/>
      <c r="N333" s="167"/>
      <c r="O333" s="153"/>
      <c r="P333" s="165"/>
      <c r="Q333" s="153"/>
      <c r="R333" s="165"/>
      <c r="S333" s="163"/>
      <c r="T333" s="184"/>
      <c r="U333" s="186"/>
      <c r="V333" s="163"/>
      <c r="W333" s="184"/>
      <c r="X333" s="186"/>
      <c r="Y333" s="188"/>
      <c r="Z333" s="189"/>
      <c r="AA333" s="191"/>
      <c r="AB333" s="191"/>
      <c r="AC333" s="191"/>
      <c r="AD333" s="173"/>
      <c r="AE333" s="12"/>
      <c r="AF333" s="171"/>
      <c r="AG333" s="171"/>
      <c r="AH333" s="135"/>
      <c r="AI333" s="179"/>
      <c r="AJ333" s="179"/>
      <c r="AK333" s="179"/>
      <c r="AL333" s="180"/>
      <c r="AM333" s="175"/>
      <c r="AN333" s="175"/>
      <c r="AO333" s="177"/>
      <c r="AQ333" s="192">
        <f>IF(G333="x", 1,0)</f>
        <v>0</v>
      </c>
      <c r="AR333" s="192">
        <f>IF(H333="x", 1,0)</f>
        <v>0</v>
      </c>
      <c r="AU333" s="395" t="str">
        <f>IF(A333="","",10)</f>
        <v/>
      </c>
    </row>
    <row r="334" spans="1:47" ht="18" customHeight="1" thickBot="1" x14ac:dyDescent="0.25">
      <c r="A334" s="142"/>
      <c r="B334" s="138"/>
      <c r="C334" s="139"/>
      <c r="D334" s="139"/>
      <c r="E334" s="139"/>
      <c r="F334" s="140"/>
      <c r="G334" s="159"/>
      <c r="H334" s="161"/>
      <c r="I334" s="161"/>
      <c r="J334" s="154"/>
      <c r="K334" s="168"/>
      <c r="L334" s="170"/>
      <c r="M334" s="154"/>
      <c r="N334" s="168"/>
      <c r="O334" s="154"/>
      <c r="P334" s="166"/>
      <c r="Q334" s="154"/>
      <c r="R334" s="166"/>
      <c r="S334" s="164"/>
      <c r="T334" s="185"/>
      <c r="U334" s="187"/>
      <c r="V334" s="164"/>
      <c r="W334" s="185"/>
      <c r="X334" s="187"/>
      <c r="Y334" s="164"/>
      <c r="Z334" s="190"/>
      <c r="AA334" s="190"/>
      <c r="AB334" s="190"/>
      <c r="AC334" s="190"/>
      <c r="AD334" s="174"/>
      <c r="AE334" s="66"/>
      <c r="AF334" s="172"/>
      <c r="AG334" s="172"/>
      <c r="AH334" s="181"/>
      <c r="AI334" s="182"/>
      <c r="AJ334" s="182"/>
      <c r="AK334" s="182"/>
      <c r="AL334" s="183"/>
      <c r="AM334" s="176"/>
      <c r="AN334" s="176"/>
      <c r="AO334" s="178"/>
      <c r="AQ334" s="192"/>
      <c r="AR334" s="192"/>
      <c r="AU334" s="395"/>
    </row>
    <row r="335" spans="1:47" ht="18" customHeight="1" x14ac:dyDescent="0.2">
      <c r="A335" s="141"/>
      <c r="B335" s="135"/>
      <c r="C335" s="136"/>
      <c r="D335" s="136"/>
      <c r="E335" s="136"/>
      <c r="F335" s="137"/>
      <c r="G335" s="158"/>
      <c r="H335" s="160"/>
      <c r="I335" s="162"/>
      <c r="J335" s="153"/>
      <c r="K335" s="167"/>
      <c r="L335" s="169"/>
      <c r="M335" s="153"/>
      <c r="N335" s="167"/>
      <c r="O335" s="153"/>
      <c r="P335" s="165"/>
      <c r="Q335" s="153"/>
      <c r="R335" s="165"/>
      <c r="S335" s="163"/>
      <c r="T335" s="184"/>
      <c r="U335" s="186"/>
      <c r="V335" s="163"/>
      <c r="W335" s="184"/>
      <c r="X335" s="186"/>
      <c r="Y335" s="188"/>
      <c r="Z335" s="189"/>
      <c r="AA335" s="191"/>
      <c r="AB335" s="191"/>
      <c r="AC335" s="191"/>
      <c r="AD335" s="173"/>
      <c r="AE335" s="12"/>
      <c r="AF335" s="171"/>
      <c r="AG335" s="171"/>
      <c r="AH335" s="135"/>
      <c r="AI335" s="179"/>
      <c r="AJ335" s="179"/>
      <c r="AK335" s="179"/>
      <c r="AL335" s="180"/>
      <c r="AM335" s="175"/>
      <c r="AN335" s="175"/>
      <c r="AO335" s="177"/>
      <c r="AQ335" s="192">
        <f>IF(G335="x", 1,0)</f>
        <v>0</v>
      </c>
      <c r="AR335" s="192">
        <f>IF(H335="x", 1,0)</f>
        <v>0</v>
      </c>
      <c r="AU335" s="395" t="str">
        <f>IF(A335="","",10)</f>
        <v/>
      </c>
    </row>
    <row r="336" spans="1:47" ht="18" customHeight="1" thickBot="1" x14ac:dyDescent="0.25">
      <c r="A336" s="142"/>
      <c r="B336" s="138"/>
      <c r="C336" s="139"/>
      <c r="D336" s="139"/>
      <c r="E336" s="139"/>
      <c r="F336" s="140"/>
      <c r="G336" s="159"/>
      <c r="H336" s="161"/>
      <c r="I336" s="161"/>
      <c r="J336" s="154"/>
      <c r="K336" s="168"/>
      <c r="L336" s="170"/>
      <c r="M336" s="154"/>
      <c r="N336" s="168"/>
      <c r="O336" s="154"/>
      <c r="P336" s="166"/>
      <c r="Q336" s="154"/>
      <c r="R336" s="166"/>
      <c r="S336" s="164"/>
      <c r="T336" s="185"/>
      <c r="U336" s="187"/>
      <c r="V336" s="164"/>
      <c r="W336" s="185"/>
      <c r="X336" s="187"/>
      <c r="Y336" s="164"/>
      <c r="Z336" s="190"/>
      <c r="AA336" s="190"/>
      <c r="AB336" s="190"/>
      <c r="AC336" s="190"/>
      <c r="AD336" s="174"/>
      <c r="AE336" s="66"/>
      <c r="AF336" s="172"/>
      <c r="AG336" s="172"/>
      <c r="AH336" s="181"/>
      <c r="AI336" s="182"/>
      <c r="AJ336" s="182"/>
      <c r="AK336" s="182"/>
      <c r="AL336" s="183"/>
      <c r="AM336" s="176"/>
      <c r="AN336" s="176"/>
      <c r="AO336" s="178"/>
      <c r="AQ336" s="192"/>
      <c r="AR336" s="192"/>
      <c r="AU336" s="395"/>
    </row>
    <row r="337" spans="1:47" ht="18" customHeight="1" x14ac:dyDescent="0.2">
      <c r="A337" s="141"/>
      <c r="B337" s="135"/>
      <c r="C337" s="136"/>
      <c r="D337" s="136"/>
      <c r="E337" s="136"/>
      <c r="F337" s="137"/>
      <c r="G337" s="158"/>
      <c r="H337" s="160"/>
      <c r="I337" s="162"/>
      <c r="J337" s="153"/>
      <c r="K337" s="167"/>
      <c r="L337" s="169"/>
      <c r="M337" s="153"/>
      <c r="N337" s="167"/>
      <c r="O337" s="153"/>
      <c r="P337" s="165"/>
      <c r="Q337" s="153"/>
      <c r="R337" s="165"/>
      <c r="S337" s="163"/>
      <c r="T337" s="184"/>
      <c r="U337" s="186"/>
      <c r="V337" s="163"/>
      <c r="W337" s="184"/>
      <c r="X337" s="186"/>
      <c r="Y337" s="188"/>
      <c r="Z337" s="189"/>
      <c r="AA337" s="191"/>
      <c r="AB337" s="191"/>
      <c r="AC337" s="191"/>
      <c r="AD337" s="173"/>
      <c r="AE337" s="12"/>
      <c r="AF337" s="171"/>
      <c r="AG337" s="171"/>
      <c r="AH337" s="135"/>
      <c r="AI337" s="179"/>
      <c r="AJ337" s="179"/>
      <c r="AK337" s="179"/>
      <c r="AL337" s="180"/>
      <c r="AM337" s="175"/>
      <c r="AN337" s="175"/>
      <c r="AO337" s="177"/>
      <c r="AQ337" s="192">
        <f>IF(G337="x", 1,0)</f>
        <v>0</v>
      </c>
      <c r="AR337" s="192">
        <f>IF(H337="x", 1,0)</f>
        <v>0</v>
      </c>
      <c r="AU337" s="395" t="str">
        <f>IF(A337="","",10)</f>
        <v/>
      </c>
    </row>
    <row r="338" spans="1:47" ht="18" customHeight="1" thickBot="1" x14ac:dyDescent="0.25">
      <c r="A338" s="142"/>
      <c r="B338" s="138"/>
      <c r="C338" s="139"/>
      <c r="D338" s="139"/>
      <c r="E338" s="139"/>
      <c r="F338" s="140"/>
      <c r="G338" s="159"/>
      <c r="H338" s="161"/>
      <c r="I338" s="161"/>
      <c r="J338" s="154"/>
      <c r="K338" s="168"/>
      <c r="L338" s="170"/>
      <c r="M338" s="154"/>
      <c r="N338" s="168"/>
      <c r="O338" s="154"/>
      <c r="P338" s="166"/>
      <c r="Q338" s="154"/>
      <c r="R338" s="166"/>
      <c r="S338" s="164"/>
      <c r="T338" s="185"/>
      <c r="U338" s="187"/>
      <c r="V338" s="164"/>
      <c r="W338" s="185"/>
      <c r="X338" s="187"/>
      <c r="Y338" s="164"/>
      <c r="Z338" s="190"/>
      <c r="AA338" s="190"/>
      <c r="AB338" s="190"/>
      <c r="AC338" s="190"/>
      <c r="AD338" s="174"/>
      <c r="AE338" s="66"/>
      <c r="AF338" s="172"/>
      <c r="AG338" s="172"/>
      <c r="AH338" s="181"/>
      <c r="AI338" s="182"/>
      <c r="AJ338" s="182"/>
      <c r="AK338" s="182"/>
      <c r="AL338" s="183"/>
      <c r="AM338" s="176"/>
      <c r="AN338" s="176"/>
      <c r="AO338" s="178"/>
      <c r="AQ338" s="192"/>
      <c r="AR338" s="192"/>
      <c r="AU338" s="395"/>
    </row>
    <row r="339" spans="1:47" ht="18" customHeight="1" x14ac:dyDescent="0.2">
      <c r="A339" s="141"/>
      <c r="B339" s="135"/>
      <c r="C339" s="136"/>
      <c r="D339" s="136"/>
      <c r="E339" s="136"/>
      <c r="F339" s="137"/>
      <c r="G339" s="158"/>
      <c r="H339" s="160"/>
      <c r="I339" s="162"/>
      <c r="J339" s="153"/>
      <c r="K339" s="167"/>
      <c r="L339" s="169"/>
      <c r="M339" s="153"/>
      <c r="N339" s="167"/>
      <c r="O339" s="153"/>
      <c r="P339" s="165"/>
      <c r="Q339" s="153"/>
      <c r="R339" s="165"/>
      <c r="S339" s="163"/>
      <c r="T339" s="184"/>
      <c r="U339" s="186"/>
      <c r="V339" s="163"/>
      <c r="W339" s="184"/>
      <c r="X339" s="186"/>
      <c r="Y339" s="188"/>
      <c r="Z339" s="189"/>
      <c r="AA339" s="191"/>
      <c r="AB339" s="191"/>
      <c r="AC339" s="191"/>
      <c r="AD339" s="173"/>
      <c r="AE339" s="12"/>
      <c r="AF339" s="171"/>
      <c r="AG339" s="171"/>
      <c r="AH339" s="135"/>
      <c r="AI339" s="179"/>
      <c r="AJ339" s="179"/>
      <c r="AK339" s="179"/>
      <c r="AL339" s="180"/>
      <c r="AM339" s="175"/>
      <c r="AN339" s="175"/>
      <c r="AO339" s="177"/>
      <c r="AQ339" s="192">
        <f>IF(G339="x", 1,0)</f>
        <v>0</v>
      </c>
      <c r="AR339" s="192">
        <f>IF(H339="x", 1,0)</f>
        <v>0</v>
      </c>
      <c r="AU339" s="395" t="str">
        <f>IF(A339="","",10)</f>
        <v/>
      </c>
    </row>
    <row r="340" spans="1:47" ht="18" customHeight="1" thickBot="1" x14ac:dyDescent="0.25">
      <c r="A340" s="142"/>
      <c r="B340" s="138"/>
      <c r="C340" s="139"/>
      <c r="D340" s="139"/>
      <c r="E340" s="139"/>
      <c r="F340" s="140"/>
      <c r="G340" s="159"/>
      <c r="H340" s="161"/>
      <c r="I340" s="161"/>
      <c r="J340" s="154"/>
      <c r="K340" s="168"/>
      <c r="L340" s="170"/>
      <c r="M340" s="154"/>
      <c r="N340" s="168"/>
      <c r="O340" s="154"/>
      <c r="P340" s="166"/>
      <c r="Q340" s="154"/>
      <c r="R340" s="166"/>
      <c r="S340" s="164"/>
      <c r="T340" s="185"/>
      <c r="U340" s="187"/>
      <c r="V340" s="164"/>
      <c r="W340" s="185"/>
      <c r="X340" s="187"/>
      <c r="Y340" s="164"/>
      <c r="Z340" s="190"/>
      <c r="AA340" s="190"/>
      <c r="AB340" s="190"/>
      <c r="AC340" s="190"/>
      <c r="AD340" s="174"/>
      <c r="AE340" s="66"/>
      <c r="AF340" s="172"/>
      <c r="AG340" s="172"/>
      <c r="AH340" s="181"/>
      <c r="AI340" s="182"/>
      <c r="AJ340" s="182"/>
      <c r="AK340" s="182"/>
      <c r="AL340" s="183"/>
      <c r="AM340" s="176"/>
      <c r="AN340" s="176"/>
      <c r="AO340" s="178"/>
      <c r="AQ340" s="192"/>
      <c r="AR340" s="192"/>
      <c r="AU340" s="395"/>
    </row>
    <row r="341" spans="1:47" ht="18" customHeight="1" x14ac:dyDescent="0.2">
      <c r="A341" s="141"/>
      <c r="B341" s="135"/>
      <c r="C341" s="136"/>
      <c r="D341" s="136"/>
      <c r="E341" s="136"/>
      <c r="F341" s="137"/>
      <c r="G341" s="158"/>
      <c r="H341" s="160"/>
      <c r="I341" s="162"/>
      <c r="J341" s="153"/>
      <c r="K341" s="167"/>
      <c r="L341" s="169"/>
      <c r="M341" s="153"/>
      <c r="N341" s="167"/>
      <c r="O341" s="153"/>
      <c r="P341" s="165"/>
      <c r="Q341" s="153"/>
      <c r="R341" s="165"/>
      <c r="S341" s="163"/>
      <c r="T341" s="184"/>
      <c r="U341" s="186"/>
      <c r="V341" s="163"/>
      <c r="W341" s="184"/>
      <c r="X341" s="186"/>
      <c r="Y341" s="188"/>
      <c r="Z341" s="189"/>
      <c r="AA341" s="191"/>
      <c r="AB341" s="191"/>
      <c r="AC341" s="191"/>
      <c r="AD341" s="173"/>
      <c r="AE341" s="12"/>
      <c r="AF341" s="171"/>
      <c r="AG341" s="171"/>
      <c r="AH341" s="135"/>
      <c r="AI341" s="179"/>
      <c r="AJ341" s="179"/>
      <c r="AK341" s="179"/>
      <c r="AL341" s="180"/>
      <c r="AM341" s="175"/>
      <c r="AN341" s="175"/>
      <c r="AO341" s="177"/>
      <c r="AQ341" s="192">
        <f>IF(G341="x", 1,0)</f>
        <v>0</v>
      </c>
      <c r="AR341" s="192">
        <f>IF(H341="x", 1,0)</f>
        <v>0</v>
      </c>
      <c r="AU341" s="395" t="str">
        <f>IF(A341="","",10)</f>
        <v/>
      </c>
    </row>
    <row r="342" spans="1:47" ht="18" customHeight="1" thickBot="1" x14ac:dyDescent="0.25">
      <c r="A342" s="142"/>
      <c r="B342" s="138"/>
      <c r="C342" s="139"/>
      <c r="D342" s="139"/>
      <c r="E342" s="139"/>
      <c r="F342" s="140"/>
      <c r="G342" s="159"/>
      <c r="H342" s="161"/>
      <c r="I342" s="161"/>
      <c r="J342" s="154"/>
      <c r="K342" s="168"/>
      <c r="L342" s="170"/>
      <c r="M342" s="154"/>
      <c r="N342" s="168"/>
      <c r="O342" s="154"/>
      <c r="P342" s="166"/>
      <c r="Q342" s="154"/>
      <c r="R342" s="166"/>
      <c r="S342" s="164"/>
      <c r="T342" s="185"/>
      <c r="U342" s="187"/>
      <c r="V342" s="164"/>
      <c r="W342" s="185"/>
      <c r="X342" s="187"/>
      <c r="Y342" s="164"/>
      <c r="Z342" s="190"/>
      <c r="AA342" s="190"/>
      <c r="AB342" s="190"/>
      <c r="AC342" s="190"/>
      <c r="AD342" s="174"/>
      <c r="AE342" s="66"/>
      <c r="AF342" s="172"/>
      <c r="AG342" s="172"/>
      <c r="AH342" s="181"/>
      <c r="AI342" s="182"/>
      <c r="AJ342" s="182"/>
      <c r="AK342" s="182"/>
      <c r="AL342" s="183"/>
      <c r="AM342" s="176"/>
      <c r="AN342" s="176"/>
      <c r="AO342" s="178"/>
      <c r="AQ342" s="192"/>
      <c r="AR342" s="192"/>
      <c r="AU342" s="395"/>
    </row>
    <row r="343" spans="1:47" ht="18" customHeight="1" x14ac:dyDescent="0.2">
      <c r="A343" s="141"/>
      <c r="B343" s="135"/>
      <c r="C343" s="136"/>
      <c r="D343" s="136"/>
      <c r="E343" s="136"/>
      <c r="F343" s="137"/>
      <c r="G343" s="158"/>
      <c r="H343" s="160"/>
      <c r="I343" s="162"/>
      <c r="J343" s="153"/>
      <c r="K343" s="167"/>
      <c r="L343" s="169"/>
      <c r="M343" s="153"/>
      <c r="N343" s="167"/>
      <c r="O343" s="153"/>
      <c r="P343" s="165"/>
      <c r="Q343" s="153"/>
      <c r="R343" s="165"/>
      <c r="S343" s="163"/>
      <c r="T343" s="184"/>
      <c r="U343" s="186"/>
      <c r="V343" s="163"/>
      <c r="W343" s="184"/>
      <c r="X343" s="186"/>
      <c r="Y343" s="188"/>
      <c r="Z343" s="189"/>
      <c r="AA343" s="191"/>
      <c r="AB343" s="191"/>
      <c r="AC343" s="191"/>
      <c r="AD343" s="173"/>
      <c r="AE343" s="12"/>
      <c r="AF343" s="171"/>
      <c r="AG343" s="171"/>
      <c r="AH343" s="135"/>
      <c r="AI343" s="179"/>
      <c r="AJ343" s="179"/>
      <c r="AK343" s="179"/>
      <c r="AL343" s="180"/>
      <c r="AM343" s="175"/>
      <c r="AN343" s="175"/>
      <c r="AO343" s="177"/>
      <c r="AQ343" s="192">
        <f>IF(G343="x", 1,0)</f>
        <v>0</v>
      </c>
      <c r="AR343" s="192">
        <f>IF(H343="x", 1,0)</f>
        <v>0</v>
      </c>
      <c r="AU343" s="395" t="str">
        <f>IF(A343="","",10)</f>
        <v/>
      </c>
    </row>
    <row r="344" spans="1:47" ht="18" customHeight="1" thickBot="1" x14ac:dyDescent="0.25">
      <c r="A344" s="142"/>
      <c r="B344" s="138"/>
      <c r="C344" s="139"/>
      <c r="D344" s="139"/>
      <c r="E344" s="139"/>
      <c r="F344" s="140"/>
      <c r="G344" s="159"/>
      <c r="H344" s="161"/>
      <c r="I344" s="161"/>
      <c r="J344" s="154"/>
      <c r="K344" s="168"/>
      <c r="L344" s="170"/>
      <c r="M344" s="154"/>
      <c r="N344" s="168"/>
      <c r="O344" s="154"/>
      <c r="P344" s="166"/>
      <c r="Q344" s="154"/>
      <c r="R344" s="166"/>
      <c r="S344" s="164"/>
      <c r="T344" s="185"/>
      <c r="U344" s="187"/>
      <c r="V344" s="164"/>
      <c r="W344" s="185"/>
      <c r="X344" s="187"/>
      <c r="Y344" s="164"/>
      <c r="Z344" s="190"/>
      <c r="AA344" s="190"/>
      <c r="AB344" s="190"/>
      <c r="AC344" s="190"/>
      <c r="AD344" s="174"/>
      <c r="AE344" s="66"/>
      <c r="AF344" s="172"/>
      <c r="AG344" s="172"/>
      <c r="AH344" s="181"/>
      <c r="AI344" s="182"/>
      <c r="AJ344" s="182"/>
      <c r="AK344" s="182"/>
      <c r="AL344" s="183"/>
      <c r="AM344" s="176"/>
      <c r="AN344" s="176"/>
      <c r="AO344" s="178"/>
      <c r="AQ344" s="192"/>
      <c r="AR344" s="192"/>
      <c r="AU344" s="395"/>
    </row>
    <row r="345" spans="1:47" ht="18" customHeight="1" x14ac:dyDescent="0.2">
      <c r="A345" s="141"/>
      <c r="B345" s="135"/>
      <c r="C345" s="136"/>
      <c r="D345" s="136"/>
      <c r="E345" s="136"/>
      <c r="F345" s="137"/>
      <c r="G345" s="158"/>
      <c r="H345" s="160"/>
      <c r="I345" s="162"/>
      <c r="J345" s="153"/>
      <c r="K345" s="167"/>
      <c r="L345" s="169"/>
      <c r="M345" s="153"/>
      <c r="N345" s="167"/>
      <c r="O345" s="153"/>
      <c r="P345" s="165"/>
      <c r="Q345" s="153"/>
      <c r="R345" s="165"/>
      <c r="S345" s="163"/>
      <c r="T345" s="184"/>
      <c r="U345" s="186"/>
      <c r="V345" s="163"/>
      <c r="W345" s="184"/>
      <c r="X345" s="186"/>
      <c r="Y345" s="188"/>
      <c r="Z345" s="189"/>
      <c r="AA345" s="191"/>
      <c r="AB345" s="191"/>
      <c r="AC345" s="191"/>
      <c r="AD345" s="173"/>
      <c r="AE345" s="12"/>
      <c r="AF345" s="171"/>
      <c r="AG345" s="171"/>
      <c r="AH345" s="135"/>
      <c r="AI345" s="179"/>
      <c r="AJ345" s="179"/>
      <c r="AK345" s="179"/>
      <c r="AL345" s="180"/>
      <c r="AM345" s="175"/>
      <c r="AN345" s="175"/>
      <c r="AO345" s="177"/>
      <c r="AQ345" s="192">
        <f>IF(G345="x", 1,0)</f>
        <v>0</v>
      </c>
      <c r="AR345" s="192">
        <f>IF(H345="x", 1,0)</f>
        <v>0</v>
      </c>
      <c r="AU345" s="395" t="str">
        <f>IF(A345="","",10)</f>
        <v/>
      </c>
    </row>
    <row r="346" spans="1:47" ht="18" customHeight="1" thickBot="1" x14ac:dyDescent="0.25">
      <c r="A346" s="142"/>
      <c r="B346" s="138"/>
      <c r="C346" s="139"/>
      <c r="D346" s="139"/>
      <c r="E346" s="139"/>
      <c r="F346" s="140"/>
      <c r="G346" s="159"/>
      <c r="H346" s="161"/>
      <c r="I346" s="161"/>
      <c r="J346" s="154"/>
      <c r="K346" s="168"/>
      <c r="L346" s="170"/>
      <c r="M346" s="154"/>
      <c r="N346" s="168"/>
      <c r="O346" s="154"/>
      <c r="P346" s="166"/>
      <c r="Q346" s="154"/>
      <c r="R346" s="166"/>
      <c r="S346" s="164"/>
      <c r="T346" s="185"/>
      <c r="U346" s="187"/>
      <c r="V346" s="164"/>
      <c r="W346" s="185"/>
      <c r="X346" s="187"/>
      <c r="Y346" s="164"/>
      <c r="Z346" s="190"/>
      <c r="AA346" s="190"/>
      <c r="AB346" s="190"/>
      <c r="AC346" s="190"/>
      <c r="AD346" s="174"/>
      <c r="AE346" s="66"/>
      <c r="AF346" s="172"/>
      <c r="AG346" s="172"/>
      <c r="AH346" s="181"/>
      <c r="AI346" s="182"/>
      <c r="AJ346" s="182"/>
      <c r="AK346" s="182"/>
      <c r="AL346" s="183"/>
      <c r="AM346" s="176"/>
      <c r="AN346" s="176"/>
      <c r="AO346" s="178"/>
      <c r="AQ346" s="192"/>
      <c r="AR346" s="192"/>
      <c r="AU346" s="395"/>
    </row>
    <row r="347" spans="1:47" ht="18" customHeight="1" x14ac:dyDescent="0.2">
      <c r="A347" s="141"/>
      <c r="B347" s="135"/>
      <c r="C347" s="136"/>
      <c r="D347" s="136"/>
      <c r="E347" s="136"/>
      <c r="F347" s="137"/>
      <c r="G347" s="158"/>
      <c r="H347" s="160"/>
      <c r="I347" s="162"/>
      <c r="J347" s="153"/>
      <c r="K347" s="167"/>
      <c r="L347" s="169"/>
      <c r="M347" s="153"/>
      <c r="N347" s="167"/>
      <c r="O347" s="153"/>
      <c r="P347" s="165"/>
      <c r="Q347" s="153"/>
      <c r="R347" s="165"/>
      <c r="S347" s="163"/>
      <c r="T347" s="184"/>
      <c r="U347" s="186"/>
      <c r="V347" s="163"/>
      <c r="W347" s="184"/>
      <c r="X347" s="186"/>
      <c r="Y347" s="188"/>
      <c r="Z347" s="189"/>
      <c r="AA347" s="191"/>
      <c r="AB347" s="191"/>
      <c r="AC347" s="191"/>
      <c r="AD347" s="173"/>
      <c r="AE347" s="12"/>
      <c r="AF347" s="171"/>
      <c r="AG347" s="171"/>
      <c r="AH347" s="135"/>
      <c r="AI347" s="179"/>
      <c r="AJ347" s="179"/>
      <c r="AK347" s="179"/>
      <c r="AL347" s="180"/>
      <c r="AM347" s="175"/>
      <c r="AN347" s="175"/>
      <c r="AO347" s="177"/>
      <c r="AQ347" s="192">
        <f>IF(G347="x", 1,0)</f>
        <v>0</v>
      </c>
      <c r="AR347" s="192">
        <f>IF(H347="x", 1,0)</f>
        <v>0</v>
      </c>
      <c r="AU347" s="395" t="str">
        <f>IF(A347="","",10)</f>
        <v/>
      </c>
    </row>
    <row r="348" spans="1:47" ht="18" customHeight="1" thickBot="1" x14ac:dyDescent="0.25">
      <c r="A348" s="142"/>
      <c r="B348" s="138"/>
      <c r="C348" s="139"/>
      <c r="D348" s="139"/>
      <c r="E348" s="139"/>
      <c r="F348" s="140"/>
      <c r="G348" s="159"/>
      <c r="H348" s="161"/>
      <c r="I348" s="161"/>
      <c r="J348" s="154"/>
      <c r="K348" s="168"/>
      <c r="L348" s="170"/>
      <c r="M348" s="154"/>
      <c r="N348" s="168"/>
      <c r="O348" s="154"/>
      <c r="P348" s="166"/>
      <c r="Q348" s="154"/>
      <c r="R348" s="166"/>
      <c r="S348" s="164"/>
      <c r="T348" s="185"/>
      <c r="U348" s="187"/>
      <c r="V348" s="164"/>
      <c r="W348" s="185"/>
      <c r="X348" s="187"/>
      <c r="Y348" s="164"/>
      <c r="Z348" s="190"/>
      <c r="AA348" s="190"/>
      <c r="AB348" s="190"/>
      <c r="AC348" s="190"/>
      <c r="AD348" s="174"/>
      <c r="AE348" s="66"/>
      <c r="AF348" s="172"/>
      <c r="AG348" s="172"/>
      <c r="AH348" s="181"/>
      <c r="AI348" s="182"/>
      <c r="AJ348" s="182"/>
      <c r="AK348" s="182"/>
      <c r="AL348" s="183"/>
      <c r="AM348" s="176"/>
      <c r="AN348" s="176"/>
      <c r="AO348" s="178"/>
      <c r="AQ348" s="192"/>
      <c r="AR348" s="192"/>
      <c r="AU348" s="395"/>
    </row>
    <row r="349" spans="1:47" ht="18" customHeight="1" x14ac:dyDescent="0.2">
      <c r="A349" s="141"/>
      <c r="B349" s="135"/>
      <c r="C349" s="136"/>
      <c r="D349" s="136"/>
      <c r="E349" s="136"/>
      <c r="F349" s="137"/>
      <c r="G349" s="158"/>
      <c r="H349" s="160"/>
      <c r="I349" s="162"/>
      <c r="J349" s="153"/>
      <c r="K349" s="167"/>
      <c r="L349" s="169"/>
      <c r="M349" s="153"/>
      <c r="N349" s="167"/>
      <c r="O349" s="153"/>
      <c r="P349" s="165"/>
      <c r="Q349" s="153"/>
      <c r="R349" s="165"/>
      <c r="S349" s="163"/>
      <c r="T349" s="184"/>
      <c r="U349" s="186"/>
      <c r="V349" s="163"/>
      <c r="W349" s="184"/>
      <c r="X349" s="186"/>
      <c r="Y349" s="188"/>
      <c r="Z349" s="189"/>
      <c r="AA349" s="191"/>
      <c r="AB349" s="191"/>
      <c r="AC349" s="191"/>
      <c r="AD349" s="173"/>
      <c r="AE349" s="12"/>
      <c r="AF349" s="171"/>
      <c r="AG349" s="171"/>
      <c r="AH349" s="135"/>
      <c r="AI349" s="179"/>
      <c r="AJ349" s="179"/>
      <c r="AK349" s="179"/>
      <c r="AL349" s="180"/>
      <c r="AM349" s="175"/>
      <c r="AN349" s="175"/>
      <c r="AO349" s="177"/>
      <c r="AQ349" s="192">
        <f>IF(G349="x", 1,0)</f>
        <v>0</v>
      </c>
      <c r="AR349" s="192">
        <f>IF(H349="x", 1,0)</f>
        <v>0</v>
      </c>
      <c r="AU349" s="395" t="str">
        <f>IF(A349="","",10)</f>
        <v/>
      </c>
    </row>
    <row r="350" spans="1:47" ht="18" customHeight="1" thickBot="1" x14ac:dyDescent="0.25">
      <c r="A350" s="142"/>
      <c r="B350" s="138"/>
      <c r="C350" s="139"/>
      <c r="D350" s="139"/>
      <c r="E350" s="139"/>
      <c r="F350" s="140"/>
      <c r="G350" s="159"/>
      <c r="H350" s="161"/>
      <c r="I350" s="161"/>
      <c r="J350" s="154"/>
      <c r="K350" s="168"/>
      <c r="L350" s="170"/>
      <c r="M350" s="154"/>
      <c r="N350" s="168"/>
      <c r="O350" s="154"/>
      <c r="P350" s="166"/>
      <c r="Q350" s="154"/>
      <c r="R350" s="166"/>
      <c r="S350" s="164"/>
      <c r="T350" s="185"/>
      <c r="U350" s="187"/>
      <c r="V350" s="164"/>
      <c r="W350" s="185"/>
      <c r="X350" s="187"/>
      <c r="Y350" s="164"/>
      <c r="Z350" s="190"/>
      <c r="AA350" s="190"/>
      <c r="AB350" s="190"/>
      <c r="AC350" s="190"/>
      <c r="AD350" s="174"/>
      <c r="AE350" s="66"/>
      <c r="AF350" s="172"/>
      <c r="AG350" s="172"/>
      <c r="AH350" s="181"/>
      <c r="AI350" s="182"/>
      <c r="AJ350" s="182"/>
      <c r="AK350" s="182"/>
      <c r="AL350" s="183"/>
      <c r="AM350" s="176"/>
      <c r="AN350" s="176"/>
      <c r="AO350" s="178"/>
      <c r="AQ350" s="192"/>
      <c r="AR350" s="192"/>
      <c r="AU350" s="395"/>
    </row>
    <row r="351" spans="1:47" ht="18" customHeight="1" x14ac:dyDescent="0.2">
      <c r="A351" s="141"/>
      <c r="B351" s="135"/>
      <c r="C351" s="136"/>
      <c r="D351" s="136"/>
      <c r="E351" s="136"/>
      <c r="F351" s="137"/>
      <c r="G351" s="158"/>
      <c r="H351" s="160"/>
      <c r="I351" s="162"/>
      <c r="J351" s="153"/>
      <c r="K351" s="167"/>
      <c r="L351" s="169"/>
      <c r="M351" s="153"/>
      <c r="N351" s="167"/>
      <c r="O351" s="153"/>
      <c r="P351" s="165"/>
      <c r="Q351" s="153"/>
      <c r="R351" s="165"/>
      <c r="S351" s="163"/>
      <c r="T351" s="184"/>
      <c r="U351" s="186"/>
      <c r="V351" s="163"/>
      <c r="W351" s="184"/>
      <c r="X351" s="186"/>
      <c r="Y351" s="188"/>
      <c r="Z351" s="189"/>
      <c r="AA351" s="191"/>
      <c r="AB351" s="191"/>
      <c r="AC351" s="191"/>
      <c r="AD351" s="173"/>
      <c r="AE351" s="12"/>
      <c r="AF351" s="171"/>
      <c r="AG351" s="171"/>
      <c r="AH351" s="135"/>
      <c r="AI351" s="179"/>
      <c r="AJ351" s="179"/>
      <c r="AK351" s="179"/>
      <c r="AL351" s="180"/>
      <c r="AM351" s="175"/>
      <c r="AN351" s="175"/>
      <c r="AO351" s="177"/>
      <c r="AQ351" s="192">
        <f>IF(G351="x", 1,0)</f>
        <v>0</v>
      </c>
      <c r="AR351" s="192">
        <f>IF(H351="x", 1,0)</f>
        <v>0</v>
      </c>
      <c r="AU351" s="395" t="str">
        <f>IF(A351="","",10)</f>
        <v/>
      </c>
    </row>
    <row r="352" spans="1:47" ht="18" customHeight="1" thickBot="1" x14ac:dyDescent="0.25">
      <c r="A352" s="142"/>
      <c r="B352" s="138"/>
      <c r="C352" s="139"/>
      <c r="D352" s="139"/>
      <c r="E352" s="139"/>
      <c r="F352" s="140"/>
      <c r="G352" s="159"/>
      <c r="H352" s="161"/>
      <c r="I352" s="161"/>
      <c r="J352" s="154"/>
      <c r="K352" s="168"/>
      <c r="L352" s="170"/>
      <c r="M352" s="154"/>
      <c r="N352" s="168"/>
      <c r="O352" s="154"/>
      <c r="P352" s="166"/>
      <c r="Q352" s="154"/>
      <c r="R352" s="166"/>
      <c r="S352" s="164"/>
      <c r="T352" s="185"/>
      <c r="U352" s="187"/>
      <c r="V352" s="164"/>
      <c r="W352" s="185"/>
      <c r="X352" s="187"/>
      <c r="Y352" s="164"/>
      <c r="Z352" s="190"/>
      <c r="AA352" s="190"/>
      <c r="AB352" s="190"/>
      <c r="AC352" s="190"/>
      <c r="AD352" s="174"/>
      <c r="AE352" s="66"/>
      <c r="AF352" s="172"/>
      <c r="AG352" s="172"/>
      <c r="AH352" s="181"/>
      <c r="AI352" s="182"/>
      <c r="AJ352" s="182"/>
      <c r="AK352" s="182"/>
      <c r="AL352" s="183"/>
      <c r="AM352" s="176"/>
      <c r="AN352" s="176"/>
      <c r="AO352" s="178"/>
      <c r="AQ352" s="192"/>
      <c r="AR352" s="192"/>
      <c r="AU352" s="395"/>
    </row>
    <row r="353" spans="1:47" ht="18" customHeight="1" x14ac:dyDescent="0.2">
      <c r="A353" s="141"/>
      <c r="B353" s="135"/>
      <c r="C353" s="136"/>
      <c r="D353" s="136"/>
      <c r="E353" s="136"/>
      <c r="F353" s="137"/>
      <c r="G353" s="158"/>
      <c r="H353" s="160"/>
      <c r="I353" s="162"/>
      <c r="J353" s="153"/>
      <c r="K353" s="167"/>
      <c r="L353" s="169"/>
      <c r="M353" s="153"/>
      <c r="N353" s="167"/>
      <c r="O353" s="153"/>
      <c r="P353" s="165"/>
      <c r="Q353" s="153"/>
      <c r="R353" s="165"/>
      <c r="S353" s="163"/>
      <c r="T353" s="184"/>
      <c r="U353" s="186"/>
      <c r="V353" s="163"/>
      <c r="W353" s="184"/>
      <c r="X353" s="186"/>
      <c r="Y353" s="188"/>
      <c r="Z353" s="189"/>
      <c r="AA353" s="191"/>
      <c r="AB353" s="191"/>
      <c r="AC353" s="191"/>
      <c r="AD353" s="173"/>
      <c r="AE353" s="12"/>
      <c r="AF353" s="171"/>
      <c r="AG353" s="171"/>
      <c r="AH353" s="135"/>
      <c r="AI353" s="179"/>
      <c r="AJ353" s="179"/>
      <c r="AK353" s="179"/>
      <c r="AL353" s="180"/>
      <c r="AM353" s="175"/>
      <c r="AN353" s="175"/>
      <c r="AO353" s="177"/>
      <c r="AQ353" s="192">
        <f>IF(G353="x", 1,0)</f>
        <v>0</v>
      </c>
      <c r="AR353" s="192">
        <f>IF(H353="x", 1,0)</f>
        <v>0</v>
      </c>
      <c r="AU353" s="395" t="str">
        <f>IF(A353="","",10)</f>
        <v/>
      </c>
    </row>
    <row r="354" spans="1:47" ht="18" customHeight="1" thickBot="1" x14ac:dyDescent="0.25">
      <c r="A354" s="142"/>
      <c r="B354" s="138"/>
      <c r="C354" s="139"/>
      <c r="D354" s="139"/>
      <c r="E354" s="139"/>
      <c r="F354" s="140"/>
      <c r="G354" s="159"/>
      <c r="H354" s="161"/>
      <c r="I354" s="161"/>
      <c r="J354" s="154"/>
      <c r="K354" s="168"/>
      <c r="L354" s="170"/>
      <c r="M354" s="154"/>
      <c r="N354" s="168"/>
      <c r="O354" s="154"/>
      <c r="P354" s="166"/>
      <c r="Q354" s="154"/>
      <c r="R354" s="166"/>
      <c r="S354" s="164"/>
      <c r="T354" s="185"/>
      <c r="U354" s="187"/>
      <c r="V354" s="164"/>
      <c r="W354" s="185"/>
      <c r="X354" s="187"/>
      <c r="Y354" s="164"/>
      <c r="Z354" s="190"/>
      <c r="AA354" s="190"/>
      <c r="AB354" s="190"/>
      <c r="AC354" s="190"/>
      <c r="AD354" s="174"/>
      <c r="AE354" s="66"/>
      <c r="AF354" s="172"/>
      <c r="AG354" s="172"/>
      <c r="AH354" s="181"/>
      <c r="AI354" s="182"/>
      <c r="AJ354" s="182"/>
      <c r="AK354" s="182"/>
      <c r="AL354" s="183"/>
      <c r="AM354" s="176"/>
      <c r="AN354" s="176"/>
      <c r="AO354" s="178"/>
      <c r="AQ354" s="192"/>
      <c r="AR354" s="192"/>
      <c r="AU354" s="395"/>
    </row>
    <row r="355" spans="1:47" ht="18" customHeight="1" x14ac:dyDescent="0.2">
      <c r="A355" s="141"/>
      <c r="B355" s="135"/>
      <c r="C355" s="136"/>
      <c r="D355" s="136"/>
      <c r="E355" s="136"/>
      <c r="F355" s="137"/>
      <c r="G355" s="158"/>
      <c r="H355" s="160"/>
      <c r="I355" s="162"/>
      <c r="J355" s="153"/>
      <c r="K355" s="167"/>
      <c r="L355" s="169"/>
      <c r="M355" s="153"/>
      <c r="N355" s="167"/>
      <c r="O355" s="153"/>
      <c r="P355" s="165"/>
      <c r="Q355" s="153"/>
      <c r="R355" s="165"/>
      <c r="S355" s="163"/>
      <c r="T355" s="184"/>
      <c r="U355" s="186"/>
      <c r="V355" s="163"/>
      <c r="W355" s="184"/>
      <c r="X355" s="186"/>
      <c r="Y355" s="188"/>
      <c r="Z355" s="189"/>
      <c r="AA355" s="191"/>
      <c r="AB355" s="191"/>
      <c r="AC355" s="191"/>
      <c r="AD355" s="173"/>
      <c r="AE355" s="12"/>
      <c r="AF355" s="171"/>
      <c r="AG355" s="171"/>
      <c r="AH355" s="135"/>
      <c r="AI355" s="179"/>
      <c r="AJ355" s="179"/>
      <c r="AK355" s="179"/>
      <c r="AL355" s="180"/>
      <c r="AM355" s="175"/>
      <c r="AN355" s="175"/>
      <c r="AO355" s="177"/>
      <c r="AQ355" s="192">
        <f>IF(G355="x", 1,0)</f>
        <v>0</v>
      </c>
      <c r="AR355" s="192">
        <f>IF(H355="x", 1,0)</f>
        <v>0</v>
      </c>
      <c r="AU355" s="395" t="str">
        <f>IF(A355="","",10)</f>
        <v/>
      </c>
    </row>
    <row r="356" spans="1:47" ht="18" customHeight="1" thickBot="1" x14ac:dyDescent="0.25">
      <c r="A356" s="142"/>
      <c r="B356" s="138"/>
      <c r="C356" s="139"/>
      <c r="D356" s="139"/>
      <c r="E356" s="139"/>
      <c r="F356" s="140"/>
      <c r="G356" s="159"/>
      <c r="H356" s="161"/>
      <c r="I356" s="161"/>
      <c r="J356" s="154"/>
      <c r="K356" s="168"/>
      <c r="L356" s="170"/>
      <c r="M356" s="154"/>
      <c r="N356" s="168"/>
      <c r="O356" s="154"/>
      <c r="P356" s="166"/>
      <c r="Q356" s="154"/>
      <c r="R356" s="166"/>
      <c r="S356" s="164"/>
      <c r="T356" s="185"/>
      <c r="U356" s="187"/>
      <c r="V356" s="164"/>
      <c r="W356" s="185"/>
      <c r="X356" s="187"/>
      <c r="Y356" s="164"/>
      <c r="Z356" s="190"/>
      <c r="AA356" s="190"/>
      <c r="AB356" s="190"/>
      <c r="AC356" s="190"/>
      <c r="AD356" s="174"/>
      <c r="AE356" s="66"/>
      <c r="AF356" s="172"/>
      <c r="AG356" s="172"/>
      <c r="AH356" s="181"/>
      <c r="AI356" s="182"/>
      <c r="AJ356" s="182"/>
      <c r="AK356" s="182"/>
      <c r="AL356" s="183"/>
      <c r="AM356" s="176"/>
      <c r="AN356" s="176"/>
      <c r="AO356" s="178"/>
      <c r="AQ356" s="192"/>
      <c r="AR356" s="192"/>
      <c r="AU356" s="395"/>
    </row>
    <row r="357" spans="1:47" ht="18" customHeight="1" x14ac:dyDescent="0.2">
      <c r="A357" s="141"/>
      <c r="B357" s="135"/>
      <c r="C357" s="136"/>
      <c r="D357" s="136"/>
      <c r="E357" s="136"/>
      <c r="F357" s="137"/>
      <c r="G357" s="158"/>
      <c r="H357" s="160"/>
      <c r="I357" s="162"/>
      <c r="J357" s="153"/>
      <c r="K357" s="167"/>
      <c r="L357" s="169"/>
      <c r="M357" s="153"/>
      <c r="N357" s="167"/>
      <c r="O357" s="153"/>
      <c r="P357" s="165"/>
      <c r="Q357" s="153"/>
      <c r="R357" s="165"/>
      <c r="S357" s="163"/>
      <c r="T357" s="184"/>
      <c r="U357" s="186"/>
      <c r="V357" s="163"/>
      <c r="W357" s="184"/>
      <c r="X357" s="186"/>
      <c r="Y357" s="188"/>
      <c r="Z357" s="189"/>
      <c r="AA357" s="191"/>
      <c r="AB357" s="191"/>
      <c r="AC357" s="191"/>
      <c r="AD357" s="173"/>
      <c r="AE357" s="12"/>
      <c r="AF357" s="171"/>
      <c r="AG357" s="171"/>
      <c r="AH357" s="135"/>
      <c r="AI357" s="179"/>
      <c r="AJ357" s="179"/>
      <c r="AK357" s="179"/>
      <c r="AL357" s="180"/>
      <c r="AM357" s="175"/>
      <c r="AN357" s="175"/>
      <c r="AO357" s="177"/>
      <c r="AQ357" s="192">
        <f>IF(G357="x", 1,0)</f>
        <v>0</v>
      </c>
      <c r="AR357" s="192">
        <f>IF(H357="x", 1,0)</f>
        <v>0</v>
      </c>
      <c r="AU357" s="395" t="str">
        <f>IF(A357="","",10)</f>
        <v/>
      </c>
    </row>
    <row r="358" spans="1:47" ht="18" customHeight="1" thickBot="1" x14ac:dyDescent="0.25">
      <c r="A358" s="142"/>
      <c r="B358" s="138"/>
      <c r="C358" s="139"/>
      <c r="D358" s="139"/>
      <c r="E358" s="139"/>
      <c r="F358" s="140"/>
      <c r="G358" s="159"/>
      <c r="H358" s="161"/>
      <c r="I358" s="161"/>
      <c r="J358" s="154"/>
      <c r="K358" s="168"/>
      <c r="L358" s="170"/>
      <c r="M358" s="154"/>
      <c r="N358" s="168"/>
      <c r="O358" s="154"/>
      <c r="P358" s="166"/>
      <c r="Q358" s="154"/>
      <c r="R358" s="166"/>
      <c r="S358" s="164"/>
      <c r="T358" s="185"/>
      <c r="U358" s="187"/>
      <c r="V358" s="164"/>
      <c r="W358" s="185"/>
      <c r="X358" s="187"/>
      <c r="Y358" s="164"/>
      <c r="Z358" s="190"/>
      <c r="AA358" s="190"/>
      <c r="AB358" s="190"/>
      <c r="AC358" s="190"/>
      <c r="AD358" s="174"/>
      <c r="AE358" s="66"/>
      <c r="AF358" s="172"/>
      <c r="AG358" s="172"/>
      <c r="AH358" s="181"/>
      <c r="AI358" s="182"/>
      <c r="AJ358" s="182"/>
      <c r="AK358" s="182"/>
      <c r="AL358" s="183"/>
      <c r="AM358" s="176"/>
      <c r="AN358" s="176"/>
      <c r="AO358" s="178"/>
      <c r="AQ358" s="192"/>
      <c r="AR358" s="192"/>
      <c r="AU358" s="395"/>
    </row>
    <row r="359" spans="1:47" ht="18" customHeight="1" x14ac:dyDescent="0.2">
      <c r="A359" s="141"/>
      <c r="B359" s="135"/>
      <c r="C359" s="136"/>
      <c r="D359" s="136"/>
      <c r="E359" s="136"/>
      <c r="F359" s="137"/>
      <c r="G359" s="158"/>
      <c r="H359" s="160"/>
      <c r="I359" s="162"/>
      <c r="J359" s="153"/>
      <c r="K359" s="167"/>
      <c r="L359" s="169"/>
      <c r="M359" s="153"/>
      <c r="N359" s="167"/>
      <c r="O359" s="153"/>
      <c r="P359" s="165"/>
      <c r="Q359" s="153"/>
      <c r="R359" s="165"/>
      <c r="S359" s="163"/>
      <c r="T359" s="184"/>
      <c r="U359" s="186"/>
      <c r="V359" s="163"/>
      <c r="W359" s="184"/>
      <c r="X359" s="186"/>
      <c r="Y359" s="188"/>
      <c r="Z359" s="189"/>
      <c r="AA359" s="191"/>
      <c r="AB359" s="191"/>
      <c r="AC359" s="191"/>
      <c r="AD359" s="173"/>
      <c r="AE359" s="12"/>
      <c r="AF359" s="171"/>
      <c r="AG359" s="171"/>
      <c r="AH359" s="135"/>
      <c r="AI359" s="179"/>
      <c r="AJ359" s="179"/>
      <c r="AK359" s="179"/>
      <c r="AL359" s="180"/>
      <c r="AM359" s="175"/>
      <c r="AN359" s="175"/>
      <c r="AO359" s="177"/>
      <c r="AQ359" s="192">
        <f>IF(G359="x", 1,0)</f>
        <v>0</v>
      </c>
      <c r="AR359" s="192">
        <f>IF(H359="x", 1,0)</f>
        <v>0</v>
      </c>
      <c r="AU359" s="395" t="str">
        <f>IF(A359="","",10)</f>
        <v/>
      </c>
    </row>
    <row r="360" spans="1:47" ht="18" customHeight="1" thickBot="1" x14ac:dyDescent="0.25">
      <c r="A360" s="142"/>
      <c r="B360" s="138"/>
      <c r="C360" s="139"/>
      <c r="D360" s="139"/>
      <c r="E360" s="139"/>
      <c r="F360" s="140"/>
      <c r="G360" s="159"/>
      <c r="H360" s="161"/>
      <c r="I360" s="161"/>
      <c r="J360" s="154"/>
      <c r="K360" s="168"/>
      <c r="L360" s="170"/>
      <c r="M360" s="154"/>
      <c r="N360" s="168"/>
      <c r="O360" s="154"/>
      <c r="P360" s="166"/>
      <c r="Q360" s="154"/>
      <c r="R360" s="166"/>
      <c r="S360" s="164"/>
      <c r="T360" s="185"/>
      <c r="U360" s="187"/>
      <c r="V360" s="164"/>
      <c r="W360" s="185"/>
      <c r="X360" s="187"/>
      <c r="Y360" s="164"/>
      <c r="Z360" s="190"/>
      <c r="AA360" s="190"/>
      <c r="AB360" s="190"/>
      <c r="AC360" s="190"/>
      <c r="AD360" s="174"/>
      <c r="AE360" s="66"/>
      <c r="AF360" s="172"/>
      <c r="AG360" s="172"/>
      <c r="AH360" s="181"/>
      <c r="AI360" s="182"/>
      <c r="AJ360" s="182"/>
      <c r="AK360" s="182"/>
      <c r="AL360" s="183"/>
      <c r="AM360" s="176"/>
      <c r="AN360" s="176"/>
      <c r="AO360" s="178"/>
      <c r="AQ360" s="192"/>
      <c r="AR360" s="192"/>
      <c r="AU360" s="395"/>
    </row>
    <row r="361" spans="1:47" ht="18" customHeight="1" x14ac:dyDescent="0.2">
      <c r="A361" s="141"/>
      <c r="B361" s="135"/>
      <c r="C361" s="136"/>
      <c r="D361" s="136"/>
      <c r="E361" s="136"/>
      <c r="F361" s="137"/>
      <c r="G361" s="158"/>
      <c r="H361" s="160"/>
      <c r="I361" s="162"/>
      <c r="J361" s="153"/>
      <c r="K361" s="167"/>
      <c r="L361" s="169"/>
      <c r="M361" s="153"/>
      <c r="N361" s="167"/>
      <c r="O361" s="153"/>
      <c r="P361" s="165"/>
      <c r="Q361" s="153"/>
      <c r="R361" s="165"/>
      <c r="S361" s="163"/>
      <c r="T361" s="184"/>
      <c r="U361" s="186"/>
      <c r="V361" s="163"/>
      <c r="W361" s="184"/>
      <c r="X361" s="186"/>
      <c r="Y361" s="188"/>
      <c r="Z361" s="189"/>
      <c r="AA361" s="191"/>
      <c r="AB361" s="191"/>
      <c r="AC361" s="191"/>
      <c r="AD361" s="173"/>
      <c r="AE361" s="12"/>
      <c r="AF361" s="171"/>
      <c r="AG361" s="171"/>
      <c r="AH361" s="135"/>
      <c r="AI361" s="179"/>
      <c r="AJ361" s="179"/>
      <c r="AK361" s="179"/>
      <c r="AL361" s="180"/>
      <c r="AM361" s="175"/>
      <c r="AN361" s="175"/>
      <c r="AO361" s="177"/>
      <c r="AQ361" s="192">
        <f>IF(G361="x", 1,0)</f>
        <v>0</v>
      </c>
      <c r="AR361" s="192">
        <f>IF(H361="x", 1,0)</f>
        <v>0</v>
      </c>
      <c r="AU361" s="395" t="str">
        <f>IF(A361="","",10)</f>
        <v/>
      </c>
    </row>
    <row r="362" spans="1:47" ht="18" customHeight="1" thickBot="1" x14ac:dyDescent="0.25">
      <c r="A362" s="142"/>
      <c r="B362" s="138"/>
      <c r="C362" s="139"/>
      <c r="D362" s="139"/>
      <c r="E362" s="139"/>
      <c r="F362" s="140"/>
      <c r="G362" s="159"/>
      <c r="H362" s="161"/>
      <c r="I362" s="161"/>
      <c r="J362" s="154"/>
      <c r="K362" s="168"/>
      <c r="L362" s="170"/>
      <c r="M362" s="154"/>
      <c r="N362" s="168"/>
      <c r="O362" s="154"/>
      <c r="P362" s="166"/>
      <c r="Q362" s="154"/>
      <c r="R362" s="166"/>
      <c r="S362" s="164"/>
      <c r="T362" s="185"/>
      <c r="U362" s="187"/>
      <c r="V362" s="164"/>
      <c r="W362" s="185"/>
      <c r="X362" s="187"/>
      <c r="Y362" s="164"/>
      <c r="Z362" s="190"/>
      <c r="AA362" s="190"/>
      <c r="AB362" s="190"/>
      <c r="AC362" s="190"/>
      <c r="AD362" s="174"/>
      <c r="AE362" s="66"/>
      <c r="AF362" s="172"/>
      <c r="AG362" s="172"/>
      <c r="AH362" s="181"/>
      <c r="AI362" s="182"/>
      <c r="AJ362" s="182"/>
      <c r="AK362" s="182"/>
      <c r="AL362" s="183"/>
      <c r="AM362" s="176"/>
      <c r="AN362" s="176"/>
      <c r="AO362" s="178"/>
      <c r="AQ362" s="192"/>
      <c r="AR362" s="192"/>
      <c r="AU362" s="395"/>
    </row>
    <row r="363" spans="1:47" ht="18" customHeight="1" x14ac:dyDescent="0.2">
      <c r="A363" s="141"/>
      <c r="B363" s="135"/>
      <c r="C363" s="136"/>
      <c r="D363" s="136"/>
      <c r="E363" s="136"/>
      <c r="F363" s="137"/>
      <c r="G363" s="158"/>
      <c r="H363" s="160"/>
      <c r="I363" s="162"/>
      <c r="J363" s="153"/>
      <c r="K363" s="167"/>
      <c r="L363" s="169"/>
      <c r="M363" s="153"/>
      <c r="N363" s="167"/>
      <c r="O363" s="153"/>
      <c r="P363" s="165"/>
      <c r="Q363" s="153"/>
      <c r="R363" s="165"/>
      <c r="S363" s="163"/>
      <c r="T363" s="184"/>
      <c r="U363" s="186"/>
      <c r="V363" s="163"/>
      <c r="W363" s="184"/>
      <c r="X363" s="186"/>
      <c r="Y363" s="188"/>
      <c r="Z363" s="189"/>
      <c r="AA363" s="191"/>
      <c r="AB363" s="191"/>
      <c r="AC363" s="191"/>
      <c r="AD363" s="173"/>
      <c r="AE363" s="12"/>
      <c r="AF363" s="171"/>
      <c r="AG363" s="171"/>
      <c r="AH363" s="135"/>
      <c r="AI363" s="179"/>
      <c r="AJ363" s="179"/>
      <c r="AK363" s="179"/>
      <c r="AL363" s="180"/>
      <c r="AM363" s="175"/>
      <c r="AN363" s="175"/>
      <c r="AO363" s="177"/>
      <c r="AQ363" s="192">
        <f>IF(G363="x", 1,0)</f>
        <v>0</v>
      </c>
      <c r="AR363" s="192">
        <f>IF(H363="x", 1,0)</f>
        <v>0</v>
      </c>
      <c r="AU363" s="395" t="str">
        <f>IF(A363="","",11)</f>
        <v/>
      </c>
    </row>
    <row r="364" spans="1:47" ht="18" customHeight="1" thickBot="1" x14ac:dyDescent="0.25">
      <c r="A364" s="142"/>
      <c r="B364" s="138"/>
      <c r="C364" s="139"/>
      <c r="D364" s="139"/>
      <c r="E364" s="139"/>
      <c r="F364" s="140"/>
      <c r="G364" s="159"/>
      <c r="H364" s="161"/>
      <c r="I364" s="161"/>
      <c r="J364" s="154"/>
      <c r="K364" s="168"/>
      <c r="L364" s="170"/>
      <c r="M364" s="154"/>
      <c r="N364" s="168"/>
      <c r="O364" s="154"/>
      <c r="P364" s="166"/>
      <c r="Q364" s="154"/>
      <c r="R364" s="166"/>
      <c r="S364" s="164"/>
      <c r="T364" s="185"/>
      <c r="U364" s="187"/>
      <c r="V364" s="164"/>
      <c r="W364" s="185"/>
      <c r="X364" s="187"/>
      <c r="Y364" s="164"/>
      <c r="Z364" s="190"/>
      <c r="AA364" s="190"/>
      <c r="AB364" s="190"/>
      <c r="AC364" s="190"/>
      <c r="AD364" s="174"/>
      <c r="AE364" s="66"/>
      <c r="AF364" s="172"/>
      <c r="AG364" s="172"/>
      <c r="AH364" s="181"/>
      <c r="AI364" s="182"/>
      <c r="AJ364" s="182"/>
      <c r="AK364" s="182"/>
      <c r="AL364" s="183"/>
      <c r="AM364" s="176"/>
      <c r="AN364" s="176"/>
      <c r="AO364" s="178"/>
      <c r="AQ364" s="192"/>
      <c r="AR364" s="192"/>
      <c r="AU364" s="395"/>
    </row>
    <row r="365" spans="1:47" ht="18" customHeight="1" x14ac:dyDescent="0.2">
      <c r="A365" s="141"/>
      <c r="B365" s="135"/>
      <c r="C365" s="136"/>
      <c r="D365" s="136"/>
      <c r="E365" s="136"/>
      <c r="F365" s="137"/>
      <c r="G365" s="158"/>
      <c r="H365" s="160"/>
      <c r="I365" s="162"/>
      <c r="J365" s="153"/>
      <c r="K365" s="167"/>
      <c r="L365" s="169"/>
      <c r="M365" s="153"/>
      <c r="N365" s="167"/>
      <c r="O365" s="153"/>
      <c r="P365" s="165"/>
      <c r="Q365" s="153"/>
      <c r="R365" s="165"/>
      <c r="S365" s="163"/>
      <c r="T365" s="184"/>
      <c r="U365" s="186"/>
      <c r="V365" s="163"/>
      <c r="W365" s="184"/>
      <c r="X365" s="186"/>
      <c r="Y365" s="188"/>
      <c r="Z365" s="189"/>
      <c r="AA365" s="191"/>
      <c r="AB365" s="191"/>
      <c r="AC365" s="191"/>
      <c r="AD365" s="173"/>
      <c r="AE365" s="12"/>
      <c r="AF365" s="171"/>
      <c r="AG365" s="171"/>
      <c r="AH365" s="135"/>
      <c r="AI365" s="179"/>
      <c r="AJ365" s="179"/>
      <c r="AK365" s="179"/>
      <c r="AL365" s="180"/>
      <c r="AM365" s="175"/>
      <c r="AN365" s="175"/>
      <c r="AO365" s="177"/>
      <c r="AQ365" s="192">
        <f>IF(G365="x", 1,0)</f>
        <v>0</v>
      </c>
      <c r="AR365" s="192">
        <f>IF(H365="x", 1,0)</f>
        <v>0</v>
      </c>
      <c r="AU365" s="395" t="str">
        <f>IF(A365="","",11)</f>
        <v/>
      </c>
    </row>
    <row r="366" spans="1:47" ht="18" customHeight="1" thickBot="1" x14ac:dyDescent="0.25">
      <c r="A366" s="142"/>
      <c r="B366" s="138"/>
      <c r="C366" s="139"/>
      <c r="D366" s="139"/>
      <c r="E366" s="139"/>
      <c r="F366" s="140"/>
      <c r="G366" s="159"/>
      <c r="H366" s="161"/>
      <c r="I366" s="161"/>
      <c r="J366" s="154"/>
      <c r="K366" s="168"/>
      <c r="L366" s="170"/>
      <c r="M366" s="154"/>
      <c r="N366" s="168"/>
      <c r="O366" s="154"/>
      <c r="P366" s="166"/>
      <c r="Q366" s="154"/>
      <c r="R366" s="166"/>
      <c r="S366" s="164"/>
      <c r="T366" s="185"/>
      <c r="U366" s="187"/>
      <c r="V366" s="164"/>
      <c r="W366" s="185"/>
      <c r="X366" s="187"/>
      <c r="Y366" s="164"/>
      <c r="Z366" s="190"/>
      <c r="AA366" s="190"/>
      <c r="AB366" s="190"/>
      <c r="AC366" s="190"/>
      <c r="AD366" s="174"/>
      <c r="AE366" s="66"/>
      <c r="AF366" s="172"/>
      <c r="AG366" s="172"/>
      <c r="AH366" s="181"/>
      <c r="AI366" s="182"/>
      <c r="AJ366" s="182"/>
      <c r="AK366" s="182"/>
      <c r="AL366" s="183"/>
      <c r="AM366" s="176"/>
      <c r="AN366" s="176"/>
      <c r="AO366" s="178"/>
      <c r="AQ366" s="192"/>
      <c r="AR366" s="192"/>
      <c r="AU366" s="395"/>
    </row>
    <row r="367" spans="1:47" ht="18" customHeight="1" x14ac:dyDescent="0.2">
      <c r="A367" s="141"/>
      <c r="B367" s="135"/>
      <c r="C367" s="136"/>
      <c r="D367" s="136"/>
      <c r="E367" s="136"/>
      <c r="F367" s="137"/>
      <c r="G367" s="158"/>
      <c r="H367" s="160"/>
      <c r="I367" s="162"/>
      <c r="J367" s="153"/>
      <c r="K367" s="167"/>
      <c r="L367" s="169"/>
      <c r="M367" s="153"/>
      <c r="N367" s="167"/>
      <c r="O367" s="153"/>
      <c r="P367" s="165"/>
      <c r="Q367" s="153"/>
      <c r="R367" s="165"/>
      <c r="S367" s="163"/>
      <c r="T367" s="184"/>
      <c r="U367" s="186"/>
      <c r="V367" s="163"/>
      <c r="W367" s="184"/>
      <c r="X367" s="186"/>
      <c r="Y367" s="188"/>
      <c r="Z367" s="189"/>
      <c r="AA367" s="191"/>
      <c r="AB367" s="191"/>
      <c r="AC367" s="191"/>
      <c r="AD367" s="173"/>
      <c r="AE367" s="12"/>
      <c r="AF367" s="171"/>
      <c r="AG367" s="171"/>
      <c r="AH367" s="135"/>
      <c r="AI367" s="179"/>
      <c r="AJ367" s="179"/>
      <c r="AK367" s="179"/>
      <c r="AL367" s="180"/>
      <c r="AM367" s="175"/>
      <c r="AN367" s="175"/>
      <c r="AO367" s="177"/>
      <c r="AQ367" s="192">
        <f>IF(G367="x", 1,0)</f>
        <v>0</v>
      </c>
      <c r="AR367" s="192">
        <f>IF(H367="x", 1,0)</f>
        <v>0</v>
      </c>
      <c r="AU367" s="395" t="str">
        <f>IF(A367="","",11)</f>
        <v/>
      </c>
    </row>
    <row r="368" spans="1:47" ht="18" customHeight="1" thickBot="1" x14ac:dyDescent="0.25">
      <c r="A368" s="142"/>
      <c r="B368" s="138"/>
      <c r="C368" s="139"/>
      <c r="D368" s="139"/>
      <c r="E368" s="139"/>
      <c r="F368" s="140"/>
      <c r="G368" s="159"/>
      <c r="H368" s="161"/>
      <c r="I368" s="161"/>
      <c r="J368" s="154"/>
      <c r="K368" s="168"/>
      <c r="L368" s="170"/>
      <c r="M368" s="154"/>
      <c r="N368" s="168"/>
      <c r="O368" s="154"/>
      <c r="P368" s="166"/>
      <c r="Q368" s="154"/>
      <c r="R368" s="166"/>
      <c r="S368" s="164"/>
      <c r="T368" s="185"/>
      <c r="U368" s="187"/>
      <c r="V368" s="164"/>
      <c r="W368" s="185"/>
      <c r="X368" s="187"/>
      <c r="Y368" s="164"/>
      <c r="Z368" s="190"/>
      <c r="AA368" s="190"/>
      <c r="AB368" s="190"/>
      <c r="AC368" s="190"/>
      <c r="AD368" s="174"/>
      <c r="AE368" s="66"/>
      <c r="AF368" s="172"/>
      <c r="AG368" s="172"/>
      <c r="AH368" s="181"/>
      <c r="AI368" s="182"/>
      <c r="AJ368" s="182"/>
      <c r="AK368" s="182"/>
      <c r="AL368" s="183"/>
      <c r="AM368" s="176"/>
      <c r="AN368" s="176"/>
      <c r="AO368" s="178"/>
      <c r="AQ368" s="192"/>
      <c r="AR368" s="192"/>
      <c r="AU368" s="395"/>
    </row>
    <row r="369" spans="1:47" ht="18" customHeight="1" x14ac:dyDescent="0.2">
      <c r="A369" s="141"/>
      <c r="B369" s="135"/>
      <c r="C369" s="136"/>
      <c r="D369" s="136"/>
      <c r="E369" s="136"/>
      <c r="F369" s="137"/>
      <c r="G369" s="158"/>
      <c r="H369" s="160"/>
      <c r="I369" s="162"/>
      <c r="J369" s="153"/>
      <c r="K369" s="167"/>
      <c r="L369" s="169"/>
      <c r="M369" s="153"/>
      <c r="N369" s="167"/>
      <c r="O369" s="153"/>
      <c r="P369" s="165"/>
      <c r="Q369" s="153"/>
      <c r="R369" s="165"/>
      <c r="S369" s="163"/>
      <c r="T369" s="184"/>
      <c r="U369" s="186"/>
      <c r="V369" s="163"/>
      <c r="W369" s="184"/>
      <c r="X369" s="186"/>
      <c r="Y369" s="188"/>
      <c r="Z369" s="189"/>
      <c r="AA369" s="191"/>
      <c r="AB369" s="191"/>
      <c r="AC369" s="191"/>
      <c r="AD369" s="173"/>
      <c r="AE369" s="12"/>
      <c r="AF369" s="171"/>
      <c r="AG369" s="171"/>
      <c r="AH369" s="135"/>
      <c r="AI369" s="179"/>
      <c r="AJ369" s="179"/>
      <c r="AK369" s="179"/>
      <c r="AL369" s="180"/>
      <c r="AM369" s="175"/>
      <c r="AN369" s="175"/>
      <c r="AO369" s="177"/>
      <c r="AQ369" s="192">
        <f>IF(G369="x", 1,0)</f>
        <v>0</v>
      </c>
      <c r="AR369" s="192">
        <f>IF(H369="x", 1,0)</f>
        <v>0</v>
      </c>
      <c r="AU369" s="395" t="str">
        <f>IF(A369="","",11)</f>
        <v/>
      </c>
    </row>
    <row r="370" spans="1:47" ht="18" customHeight="1" thickBot="1" x14ac:dyDescent="0.25">
      <c r="A370" s="142"/>
      <c r="B370" s="138"/>
      <c r="C370" s="139"/>
      <c r="D370" s="139"/>
      <c r="E370" s="139"/>
      <c r="F370" s="140"/>
      <c r="G370" s="159"/>
      <c r="H370" s="161"/>
      <c r="I370" s="161"/>
      <c r="J370" s="154"/>
      <c r="K370" s="168"/>
      <c r="L370" s="170"/>
      <c r="M370" s="154"/>
      <c r="N370" s="168"/>
      <c r="O370" s="154"/>
      <c r="P370" s="166"/>
      <c r="Q370" s="154"/>
      <c r="R370" s="166"/>
      <c r="S370" s="164"/>
      <c r="T370" s="185"/>
      <c r="U370" s="187"/>
      <c r="V370" s="164"/>
      <c r="W370" s="185"/>
      <c r="X370" s="187"/>
      <c r="Y370" s="164"/>
      <c r="Z370" s="190"/>
      <c r="AA370" s="190"/>
      <c r="AB370" s="190"/>
      <c r="AC370" s="190"/>
      <c r="AD370" s="174"/>
      <c r="AE370" s="66"/>
      <c r="AF370" s="172"/>
      <c r="AG370" s="172"/>
      <c r="AH370" s="181"/>
      <c r="AI370" s="182"/>
      <c r="AJ370" s="182"/>
      <c r="AK370" s="182"/>
      <c r="AL370" s="183"/>
      <c r="AM370" s="176"/>
      <c r="AN370" s="176"/>
      <c r="AO370" s="178"/>
      <c r="AQ370" s="192"/>
      <c r="AR370" s="192"/>
      <c r="AU370" s="395"/>
    </row>
    <row r="371" spans="1:47" ht="18" customHeight="1" x14ac:dyDescent="0.2">
      <c r="A371" s="141"/>
      <c r="B371" s="135"/>
      <c r="C371" s="136"/>
      <c r="D371" s="136"/>
      <c r="E371" s="136"/>
      <c r="F371" s="137"/>
      <c r="G371" s="158"/>
      <c r="H371" s="160"/>
      <c r="I371" s="162"/>
      <c r="J371" s="153"/>
      <c r="K371" s="167"/>
      <c r="L371" s="169"/>
      <c r="M371" s="153"/>
      <c r="N371" s="167"/>
      <c r="O371" s="153"/>
      <c r="P371" s="165"/>
      <c r="Q371" s="153"/>
      <c r="R371" s="165"/>
      <c r="S371" s="163"/>
      <c r="T371" s="184"/>
      <c r="U371" s="186"/>
      <c r="V371" s="163"/>
      <c r="W371" s="184"/>
      <c r="X371" s="186"/>
      <c r="Y371" s="188"/>
      <c r="Z371" s="189"/>
      <c r="AA371" s="191"/>
      <c r="AB371" s="191"/>
      <c r="AC371" s="191"/>
      <c r="AD371" s="173"/>
      <c r="AE371" s="12"/>
      <c r="AF371" s="171"/>
      <c r="AG371" s="171"/>
      <c r="AH371" s="135"/>
      <c r="AI371" s="179"/>
      <c r="AJ371" s="179"/>
      <c r="AK371" s="179"/>
      <c r="AL371" s="180"/>
      <c r="AM371" s="175"/>
      <c r="AN371" s="175"/>
      <c r="AO371" s="177"/>
      <c r="AQ371" s="192">
        <f>IF(G371="x", 1,0)</f>
        <v>0</v>
      </c>
      <c r="AR371" s="192">
        <f>IF(H371="x", 1,0)</f>
        <v>0</v>
      </c>
      <c r="AU371" s="395" t="str">
        <f>IF(A371="","",11)</f>
        <v/>
      </c>
    </row>
    <row r="372" spans="1:47" ht="18" customHeight="1" thickBot="1" x14ac:dyDescent="0.25">
      <c r="A372" s="142"/>
      <c r="B372" s="138"/>
      <c r="C372" s="139"/>
      <c r="D372" s="139"/>
      <c r="E372" s="139"/>
      <c r="F372" s="140"/>
      <c r="G372" s="159"/>
      <c r="H372" s="161"/>
      <c r="I372" s="161"/>
      <c r="J372" s="154"/>
      <c r="K372" s="168"/>
      <c r="L372" s="170"/>
      <c r="M372" s="154"/>
      <c r="N372" s="168"/>
      <c r="O372" s="154"/>
      <c r="P372" s="166"/>
      <c r="Q372" s="154"/>
      <c r="R372" s="166"/>
      <c r="S372" s="164"/>
      <c r="T372" s="185"/>
      <c r="U372" s="187"/>
      <c r="V372" s="164"/>
      <c r="W372" s="185"/>
      <c r="X372" s="187"/>
      <c r="Y372" s="164"/>
      <c r="Z372" s="190"/>
      <c r="AA372" s="190"/>
      <c r="AB372" s="190"/>
      <c r="AC372" s="190"/>
      <c r="AD372" s="174"/>
      <c r="AE372" s="66"/>
      <c r="AF372" s="172"/>
      <c r="AG372" s="172"/>
      <c r="AH372" s="181"/>
      <c r="AI372" s="182"/>
      <c r="AJ372" s="182"/>
      <c r="AK372" s="182"/>
      <c r="AL372" s="183"/>
      <c r="AM372" s="176"/>
      <c r="AN372" s="176"/>
      <c r="AO372" s="178"/>
      <c r="AQ372" s="192"/>
      <c r="AR372" s="192"/>
      <c r="AU372" s="395"/>
    </row>
    <row r="373" spans="1:47" ht="18" customHeight="1" x14ac:dyDescent="0.2">
      <c r="A373" s="141"/>
      <c r="B373" s="135"/>
      <c r="C373" s="136"/>
      <c r="D373" s="136"/>
      <c r="E373" s="136"/>
      <c r="F373" s="137"/>
      <c r="G373" s="158"/>
      <c r="H373" s="160"/>
      <c r="I373" s="162"/>
      <c r="J373" s="153"/>
      <c r="K373" s="167"/>
      <c r="L373" s="169"/>
      <c r="M373" s="153"/>
      <c r="N373" s="167"/>
      <c r="O373" s="153"/>
      <c r="P373" s="165"/>
      <c r="Q373" s="153"/>
      <c r="R373" s="165"/>
      <c r="S373" s="163"/>
      <c r="T373" s="184"/>
      <c r="U373" s="186"/>
      <c r="V373" s="163"/>
      <c r="W373" s="184"/>
      <c r="X373" s="186"/>
      <c r="Y373" s="188"/>
      <c r="Z373" s="189"/>
      <c r="AA373" s="191"/>
      <c r="AB373" s="191"/>
      <c r="AC373" s="191"/>
      <c r="AD373" s="173"/>
      <c r="AE373" s="12"/>
      <c r="AF373" s="171"/>
      <c r="AG373" s="171"/>
      <c r="AH373" s="135"/>
      <c r="AI373" s="179"/>
      <c r="AJ373" s="179"/>
      <c r="AK373" s="179"/>
      <c r="AL373" s="180"/>
      <c r="AM373" s="175"/>
      <c r="AN373" s="175"/>
      <c r="AO373" s="177"/>
      <c r="AQ373" s="192">
        <f>IF(G373="x", 1,0)</f>
        <v>0</v>
      </c>
      <c r="AR373" s="192">
        <f>IF(H373="x", 1,0)</f>
        <v>0</v>
      </c>
      <c r="AU373" s="395" t="str">
        <f>IF(A373="","",11)</f>
        <v/>
      </c>
    </row>
    <row r="374" spans="1:47" ht="18" customHeight="1" thickBot="1" x14ac:dyDescent="0.25">
      <c r="A374" s="142"/>
      <c r="B374" s="138"/>
      <c r="C374" s="139"/>
      <c r="D374" s="139"/>
      <c r="E374" s="139"/>
      <c r="F374" s="140"/>
      <c r="G374" s="159"/>
      <c r="H374" s="161"/>
      <c r="I374" s="161"/>
      <c r="J374" s="154"/>
      <c r="K374" s="168"/>
      <c r="L374" s="170"/>
      <c r="M374" s="154"/>
      <c r="N374" s="168"/>
      <c r="O374" s="154"/>
      <c r="P374" s="166"/>
      <c r="Q374" s="154"/>
      <c r="R374" s="166"/>
      <c r="S374" s="164"/>
      <c r="T374" s="185"/>
      <c r="U374" s="187"/>
      <c r="V374" s="164"/>
      <c r="W374" s="185"/>
      <c r="X374" s="187"/>
      <c r="Y374" s="164"/>
      <c r="Z374" s="190"/>
      <c r="AA374" s="190"/>
      <c r="AB374" s="190"/>
      <c r="AC374" s="190"/>
      <c r="AD374" s="174"/>
      <c r="AE374" s="66"/>
      <c r="AF374" s="172"/>
      <c r="AG374" s="172"/>
      <c r="AH374" s="181"/>
      <c r="AI374" s="182"/>
      <c r="AJ374" s="182"/>
      <c r="AK374" s="182"/>
      <c r="AL374" s="183"/>
      <c r="AM374" s="176"/>
      <c r="AN374" s="176"/>
      <c r="AO374" s="178"/>
      <c r="AQ374" s="192"/>
      <c r="AR374" s="192"/>
      <c r="AU374" s="395"/>
    </row>
    <row r="375" spans="1:47" ht="18" customHeight="1" x14ac:dyDescent="0.2">
      <c r="A375" s="141"/>
      <c r="B375" s="135"/>
      <c r="C375" s="136"/>
      <c r="D375" s="136"/>
      <c r="E375" s="136"/>
      <c r="F375" s="137"/>
      <c r="G375" s="158"/>
      <c r="H375" s="160"/>
      <c r="I375" s="162"/>
      <c r="J375" s="153"/>
      <c r="K375" s="167"/>
      <c r="L375" s="169"/>
      <c r="M375" s="153"/>
      <c r="N375" s="167"/>
      <c r="O375" s="153"/>
      <c r="P375" s="165"/>
      <c r="Q375" s="153"/>
      <c r="R375" s="165"/>
      <c r="S375" s="163"/>
      <c r="T375" s="184"/>
      <c r="U375" s="186"/>
      <c r="V375" s="163"/>
      <c r="W375" s="184"/>
      <c r="X375" s="186"/>
      <c r="Y375" s="188"/>
      <c r="Z375" s="189"/>
      <c r="AA375" s="191"/>
      <c r="AB375" s="191"/>
      <c r="AC375" s="191"/>
      <c r="AD375" s="173"/>
      <c r="AE375" s="12"/>
      <c r="AF375" s="171"/>
      <c r="AG375" s="171"/>
      <c r="AH375" s="135"/>
      <c r="AI375" s="179"/>
      <c r="AJ375" s="179"/>
      <c r="AK375" s="179"/>
      <c r="AL375" s="180"/>
      <c r="AM375" s="175"/>
      <c r="AN375" s="175"/>
      <c r="AO375" s="177"/>
      <c r="AQ375" s="192">
        <f>IF(G375="x", 1,0)</f>
        <v>0</v>
      </c>
      <c r="AR375" s="192">
        <f>IF(H375="x", 1,0)</f>
        <v>0</v>
      </c>
      <c r="AU375" s="395" t="str">
        <f>IF(A375="","",11)</f>
        <v/>
      </c>
    </row>
    <row r="376" spans="1:47" ht="18" customHeight="1" thickBot="1" x14ac:dyDescent="0.25">
      <c r="A376" s="142"/>
      <c r="B376" s="138"/>
      <c r="C376" s="139"/>
      <c r="D376" s="139"/>
      <c r="E376" s="139"/>
      <c r="F376" s="140"/>
      <c r="G376" s="159"/>
      <c r="H376" s="161"/>
      <c r="I376" s="161"/>
      <c r="J376" s="154"/>
      <c r="K376" s="168"/>
      <c r="L376" s="170"/>
      <c r="M376" s="154"/>
      <c r="N376" s="168"/>
      <c r="O376" s="154"/>
      <c r="P376" s="166"/>
      <c r="Q376" s="154"/>
      <c r="R376" s="166"/>
      <c r="S376" s="164"/>
      <c r="T376" s="185"/>
      <c r="U376" s="187"/>
      <c r="V376" s="164"/>
      <c r="W376" s="185"/>
      <c r="X376" s="187"/>
      <c r="Y376" s="164"/>
      <c r="Z376" s="190"/>
      <c r="AA376" s="190"/>
      <c r="AB376" s="190"/>
      <c r="AC376" s="190"/>
      <c r="AD376" s="174"/>
      <c r="AE376" s="66"/>
      <c r="AF376" s="172"/>
      <c r="AG376" s="172"/>
      <c r="AH376" s="181"/>
      <c r="AI376" s="182"/>
      <c r="AJ376" s="182"/>
      <c r="AK376" s="182"/>
      <c r="AL376" s="183"/>
      <c r="AM376" s="176"/>
      <c r="AN376" s="176"/>
      <c r="AO376" s="178"/>
      <c r="AQ376" s="192"/>
      <c r="AR376" s="192"/>
      <c r="AU376" s="395"/>
    </row>
    <row r="377" spans="1:47" ht="18" customHeight="1" x14ac:dyDescent="0.2">
      <c r="A377" s="141"/>
      <c r="B377" s="135"/>
      <c r="C377" s="136"/>
      <c r="D377" s="136"/>
      <c r="E377" s="136"/>
      <c r="F377" s="137"/>
      <c r="G377" s="158"/>
      <c r="H377" s="160"/>
      <c r="I377" s="162"/>
      <c r="J377" s="153"/>
      <c r="K377" s="167"/>
      <c r="L377" s="169"/>
      <c r="M377" s="153"/>
      <c r="N377" s="167"/>
      <c r="O377" s="153"/>
      <c r="P377" s="165"/>
      <c r="Q377" s="153"/>
      <c r="R377" s="165"/>
      <c r="S377" s="163"/>
      <c r="T377" s="184"/>
      <c r="U377" s="186"/>
      <c r="V377" s="163"/>
      <c r="W377" s="184"/>
      <c r="X377" s="186"/>
      <c r="Y377" s="188"/>
      <c r="Z377" s="189"/>
      <c r="AA377" s="191"/>
      <c r="AB377" s="191"/>
      <c r="AC377" s="191"/>
      <c r="AD377" s="173"/>
      <c r="AE377" s="12"/>
      <c r="AF377" s="171"/>
      <c r="AG377" s="171"/>
      <c r="AH377" s="135"/>
      <c r="AI377" s="179"/>
      <c r="AJ377" s="179"/>
      <c r="AK377" s="179"/>
      <c r="AL377" s="180"/>
      <c r="AM377" s="175"/>
      <c r="AN377" s="175"/>
      <c r="AO377" s="177"/>
      <c r="AQ377" s="192">
        <f>IF(G377="x", 1,0)</f>
        <v>0</v>
      </c>
      <c r="AR377" s="192">
        <f>IF(H377="x", 1,0)</f>
        <v>0</v>
      </c>
      <c r="AU377" s="395" t="str">
        <f>IF(A377="","",11)</f>
        <v/>
      </c>
    </row>
    <row r="378" spans="1:47" ht="18" customHeight="1" thickBot="1" x14ac:dyDescent="0.25">
      <c r="A378" s="142"/>
      <c r="B378" s="138"/>
      <c r="C378" s="139"/>
      <c r="D378" s="139"/>
      <c r="E378" s="139"/>
      <c r="F378" s="140"/>
      <c r="G378" s="159"/>
      <c r="H378" s="161"/>
      <c r="I378" s="161"/>
      <c r="J378" s="154"/>
      <c r="K378" s="168"/>
      <c r="L378" s="170"/>
      <c r="M378" s="154"/>
      <c r="N378" s="168"/>
      <c r="O378" s="154"/>
      <c r="P378" s="166"/>
      <c r="Q378" s="154"/>
      <c r="R378" s="166"/>
      <c r="S378" s="164"/>
      <c r="T378" s="185"/>
      <c r="U378" s="187"/>
      <c r="V378" s="164"/>
      <c r="W378" s="185"/>
      <c r="X378" s="187"/>
      <c r="Y378" s="164"/>
      <c r="Z378" s="190"/>
      <c r="AA378" s="190"/>
      <c r="AB378" s="190"/>
      <c r="AC378" s="190"/>
      <c r="AD378" s="174"/>
      <c r="AE378" s="66"/>
      <c r="AF378" s="172"/>
      <c r="AG378" s="172"/>
      <c r="AH378" s="181"/>
      <c r="AI378" s="182"/>
      <c r="AJ378" s="182"/>
      <c r="AK378" s="182"/>
      <c r="AL378" s="183"/>
      <c r="AM378" s="176"/>
      <c r="AN378" s="176"/>
      <c r="AO378" s="178"/>
      <c r="AQ378" s="192"/>
      <c r="AR378" s="192"/>
      <c r="AU378" s="395"/>
    </row>
    <row r="379" spans="1:47" ht="18" customHeight="1" x14ac:dyDescent="0.2">
      <c r="A379" s="141"/>
      <c r="B379" s="135"/>
      <c r="C379" s="136"/>
      <c r="D379" s="136"/>
      <c r="E379" s="136"/>
      <c r="F379" s="137"/>
      <c r="G379" s="158"/>
      <c r="H379" s="160"/>
      <c r="I379" s="162"/>
      <c r="J379" s="153"/>
      <c r="K379" s="167"/>
      <c r="L379" s="169"/>
      <c r="M379" s="153"/>
      <c r="N379" s="167"/>
      <c r="O379" s="153"/>
      <c r="P379" s="165"/>
      <c r="Q379" s="153"/>
      <c r="R379" s="165"/>
      <c r="S379" s="163"/>
      <c r="T379" s="184"/>
      <c r="U379" s="186"/>
      <c r="V379" s="163"/>
      <c r="W379" s="184"/>
      <c r="X379" s="186"/>
      <c r="Y379" s="188"/>
      <c r="Z379" s="189"/>
      <c r="AA379" s="191"/>
      <c r="AB379" s="191"/>
      <c r="AC379" s="191"/>
      <c r="AD379" s="173"/>
      <c r="AE379" s="12"/>
      <c r="AF379" s="171"/>
      <c r="AG379" s="171"/>
      <c r="AH379" s="135"/>
      <c r="AI379" s="179"/>
      <c r="AJ379" s="179"/>
      <c r="AK379" s="179"/>
      <c r="AL379" s="180"/>
      <c r="AM379" s="175"/>
      <c r="AN379" s="175"/>
      <c r="AO379" s="177"/>
      <c r="AQ379" s="192">
        <f>IF(G379="x", 1,0)</f>
        <v>0</v>
      </c>
      <c r="AR379" s="192">
        <f>IF(H379="x", 1,0)</f>
        <v>0</v>
      </c>
      <c r="AU379" s="395" t="str">
        <f>IF(A379="","",11)</f>
        <v/>
      </c>
    </row>
    <row r="380" spans="1:47" ht="18" customHeight="1" thickBot="1" x14ac:dyDescent="0.25">
      <c r="A380" s="142"/>
      <c r="B380" s="138"/>
      <c r="C380" s="139"/>
      <c r="D380" s="139"/>
      <c r="E380" s="139"/>
      <c r="F380" s="140"/>
      <c r="G380" s="159"/>
      <c r="H380" s="161"/>
      <c r="I380" s="161"/>
      <c r="J380" s="154"/>
      <c r="K380" s="168"/>
      <c r="L380" s="170"/>
      <c r="M380" s="154"/>
      <c r="N380" s="168"/>
      <c r="O380" s="154"/>
      <c r="P380" s="166"/>
      <c r="Q380" s="154"/>
      <c r="R380" s="166"/>
      <c r="S380" s="164"/>
      <c r="T380" s="185"/>
      <c r="U380" s="187"/>
      <c r="V380" s="164"/>
      <c r="W380" s="185"/>
      <c r="X380" s="187"/>
      <c r="Y380" s="164"/>
      <c r="Z380" s="190"/>
      <c r="AA380" s="190"/>
      <c r="AB380" s="190"/>
      <c r="AC380" s="190"/>
      <c r="AD380" s="174"/>
      <c r="AE380" s="66"/>
      <c r="AF380" s="172"/>
      <c r="AG380" s="172"/>
      <c r="AH380" s="181"/>
      <c r="AI380" s="182"/>
      <c r="AJ380" s="182"/>
      <c r="AK380" s="182"/>
      <c r="AL380" s="183"/>
      <c r="AM380" s="176"/>
      <c r="AN380" s="176"/>
      <c r="AO380" s="178"/>
      <c r="AQ380" s="192"/>
      <c r="AR380" s="192"/>
      <c r="AU380" s="395"/>
    </row>
    <row r="381" spans="1:47" ht="18" customHeight="1" x14ac:dyDescent="0.2">
      <c r="A381" s="141"/>
      <c r="B381" s="135"/>
      <c r="C381" s="136"/>
      <c r="D381" s="136"/>
      <c r="E381" s="136"/>
      <c r="F381" s="137"/>
      <c r="G381" s="158"/>
      <c r="H381" s="160"/>
      <c r="I381" s="162"/>
      <c r="J381" s="153"/>
      <c r="K381" s="167"/>
      <c r="L381" s="169"/>
      <c r="M381" s="153"/>
      <c r="N381" s="167"/>
      <c r="O381" s="153"/>
      <c r="P381" s="165"/>
      <c r="Q381" s="153"/>
      <c r="R381" s="165"/>
      <c r="S381" s="163"/>
      <c r="T381" s="184"/>
      <c r="U381" s="186"/>
      <c r="V381" s="163"/>
      <c r="W381" s="184"/>
      <c r="X381" s="186"/>
      <c r="Y381" s="188"/>
      <c r="Z381" s="189"/>
      <c r="AA381" s="191"/>
      <c r="AB381" s="191"/>
      <c r="AC381" s="191"/>
      <c r="AD381" s="173"/>
      <c r="AE381" s="12"/>
      <c r="AF381" s="171"/>
      <c r="AG381" s="171"/>
      <c r="AH381" s="135"/>
      <c r="AI381" s="179"/>
      <c r="AJ381" s="179"/>
      <c r="AK381" s="179"/>
      <c r="AL381" s="180"/>
      <c r="AM381" s="175"/>
      <c r="AN381" s="175"/>
      <c r="AO381" s="177"/>
      <c r="AQ381" s="192">
        <f>IF(G381="x", 1,0)</f>
        <v>0</v>
      </c>
      <c r="AR381" s="192">
        <f>IF(H381="x", 1,0)</f>
        <v>0</v>
      </c>
      <c r="AU381" s="395" t="str">
        <f>IF(A381="","",11)</f>
        <v/>
      </c>
    </row>
    <row r="382" spans="1:47" ht="18" customHeight="1" thickBot="1" x14ac:dyDescent="0.25">
      <c r="A382" s="142"/>
      <c r="B382" s="138"/>
      <c r="C382" s="139"/>
      <c r="D382" s="139"/>
      <c r="E382" s="139"/>
      <c r="F382" s="140"/>
      <c r="G382" s="159"/>
      <c r="H382" s="161"/>
      <c r="I382" s="161"/>
      <c r="J382" s="154"/>
      <c r="K382" s="168"/>
      <c r="L382" s="170"/>
      <c r="M382" s="154"/>
      <c r="N382" s="168"/>
      <c r="O382" s="154"/>
      <c r="P382" s="166"/>
      <c r="Q382" s="154"/>
      <c r="R382" s="166"/>
      <c r="S382" s="164"/>
      <c r="T382" s="185"/>
      <c r="U382" s="187"/>
      <c r="V382" s="164"/>
      <c r="W382" s="185"/>
      <c r="X382" s="187"/>
      <c r="Y382" s="164"/>
      <c r="Z382" s="190"/>
      <c r="AA382" s="190"/>
      <c r="AB382" s="190"/>
      <c r="AC382" s="190"/>
      <c r="AD382" s="174"/>
      <c r="AE382" s="66"/>
      <c r="AF382" s="172"/>
      <c r="AG382" s="172"/>
      <c r="AH382" s="181"/>
      <c r="AI382" s="182"/>
      <c r="AJ382" s="182"/>
      <c r="AK382" s="182"/>
      <c r="AL382" s="183"/>
      <c r="AM382" s="176"/>
      <c r="AN382" s="176"/>
      <c r="AO382" s="178"/>
      <c r="AQ382" s="192"/>
      <c r="AR382" s="192"/>
      <c r="AU382" s="395"/>
    </row>
    <row r="383" spans="1:47" ht="18" customHeight="1" x14ac:dyDescent="0.2">
      <c r="A383" s="141"/>
      <c r="B383" s="135"/>
      <c r="C383" s="136"/>
      <c r="D383" s="136"/>
      <c r="E383" s="136"/>
      <c r="F383" s="137"/>
      <c r="G383" s="158"/>
      <c r="H383" s="160"/>
      <c r="I383" s="162"/>
      <c r="J383" s="153"/>
      <c r="K383" s="167"/>
      <c r="L383" s="169"/>
      <c r="M383" s="153"/>
      <c r="N383" s="167"/>
      <c r="O383" s="153"/>
      <c r="P383" s="165"/>
      <c r="Q383" s="153"/>
      <c r="R383" s="165"/>
      <c r="S383" s="163"/>
      <c r="T383" s="184"/>
      <c r="U383" s="186"/>
      <c r="V383" s="163"/>
      <c r="W383" s="184"/>
      <c r="X383" s="186"/>
      <c r="Y383" s="188"/>
      <c r="Z383" s="189"/>
      <c r="AA383" s="191"/>
      <c r="AB383" s="191"/>
      <c r="AC383" s="191"/>
      <c r="AD383" s="173"/>
      <c r="AE383" s="12"/>
      <c r="AF383" s="171"/>
      <c r="AG383" s="171"/>
      <c r="AH383" s="135"/>
      <c r="AI383" s="179"/>
      <c r="AJ383" s="179"/>
      <c r="AK383" s="179"/>
      <c r="AL383" s="180"/>
      <c r="AM383" s="175"/>
      <c r="AN383" s="175"/>
      <c r="AO383" s="177"/>
      <c r="AQ383" s="192">
        <f>IF(G383="x", 1,0)</f>
        <v>0</v>
      </c>
      <c r="AR383" s="192">
        <f>IF(H383="x", 1,0)</f>
        <v>0</v>
      </c>
      <c r="AU383" s="395" t="str">
        <f>IF(A383="","",11)</f>
        <v/>
      </c>
    </row>
    <row r="384" spans="1:47" ht="18" customHeight="1" thickBot="1" x14ac:dyDescent="0.25">
      <c r="A384" s="142"/>
      <c r="B384" s="138"/>
      <c r="C384" s="139"/>
      <c r="D384" s="139"/>
      <c r="E384" s="139"/>
      <c r="F384" s="140"/>
      <c r="G384" s="159"/>
      <c r="H384" s="161"/>
      <c r="I384" s="161"/>
      <c r="J384" s="154"/>
      <c r="K384" s="168"/>
      <c r="L384" s="170"/>
      <c r="M384" s="154"/>
      <c r="N384" s="168"/>
      <c r="O384" s="154"/>
      <c r="P384" s="166"/>
      <c r="Q384" s="154"/>
      <c r="R384" s="166"/>
      <c r="S384" s="164"/>
      <c r="T384" s="185"/>
      <c r="U384" s="187"/>
      <c r="V384" s="164"/>
      <c r="W384" s="185"/>
      <c r="X384" s="187"/>
      <c r="Y384" s="164"/>
      <c r="Z384" s="190"/>
      <c r="AA384" s="190"/>
      <c r="AB384" s="190"/>
      <c r="AC384" s="190"/>
      <c r="AD384" s="174"/>
      <c r="AE384" s="66"/>
      <c r="AF384" s="172"/>
      <c r="AG384" s="172"/>
      <c r="AH384" s="181"/>
      <c r="AI384" s="182"/>
      <c r="AJ384" s="182"/>
      <c r="AK384" s="182"/>
      <c r="AL384" s="183"/>
      <c r="AM384" s="176"/>
      <c r="AN384" s="176"/>
      <c r="AO384" s="178"/>
      <c r="AQ384" s="192"/>
      <c r="AR384" s="192"/>
      <c r="AU384" s="395"/>
    </row>
    <row r="385" spans="1:47" ht="18" customHeight="1" x14ac:dyDescent="0.2">
      <c r="A385" s="141"/>
      <c r="B385" s="135"/>
      <c r="C385" s="136"/>
      <c r="D385" s="136"/>
      <c r="E385" s="136"/>
      <c r="F385" s="137"/>
      <c r="G385" s="158"/>
      <c r="H385" s="160"/>
      <c r="I385" s="162"/>
      <c r="J385" s="153"/>
      <c r="K385" s="167"/>
      <c r="L385" s="169"/>
      <c r="M385" s="153"/>
      <c r="N385" s="167"/>
      <c r="O385" s="153"/>
      <c r="P385" s="165"/>
      <c r="Q385" s="153"/>
      <c r="R385" s="165"/>
      <c r="S385" s="163"/>
      <c r="T385" s="184"/>
      <c r="U385" s="186"/>
      <c r="V385" s="163"/>
      <c r="W385" s="184"/>
      <c r="X385" s="186"/>
      <c r="Y385" s="188"/>
      <c r="Z385" s="189"/>
      <c r="AA385" s="191"/>
      <c r="AB385" s="191"/>
      <c r="AC385" s="191"/>
      <c r="AD385" s="173"/>
      <c r="AE385" s="12"/>
      <c r="AF385" s="171"/>
      <c r="AG385" s="171"/>
      <c r="AH385" s="135"/>
      <c r="AI385" s="179"/>
      <c r="AJ385" s="179"/>
      <c r="AK385" s="179"/>
      <c r="AL385" s="180"/>
      <c r="AM385" s="175"/>
      <c r="AN385" s="175"/>
      <c r="AO385" s="177"/>
      <c r="AQ385" s="192">
        <f>IF(G385="x", 1,0)</f>
        <v>0</v>
      </c>
      <c r="AR385" s="192">
        <f>IF(H385="x", 1,0)</f>
        <v>0</v>
      </c>
      <c r="AU385" s="395" t="str">
        <f>IF(A385="","",11)</f>
        <v/>
      </c>
    </row>
    <row r="386" spans="1:47" ht="18" customHeight="1" thickBot="1" x14ac:dyDescent="0.25">
      <c r="A386" s="142"/>
      <c r="B386" s="138"/>
      <c r="C386" s="139"/>
      <c r="D386" s="139"/>
      <c r="E386" s="139"/>
      <c r="F386" s="140"/>
      <c r="G386" s="159"/>
      <c r="H386" s="161"/>
      <c r="I386" s="161"/>
      <c r="J386" s="154"/>
      <c r="K386" s="168"/>
      <c r="L386" s="170"/>
      <c r="M386" s="154"/>
      <c r="N386" s="168"/>
      <c r="O386" s="154"/>
      <c r="P386" s="166"/>
      <c r="Q386" s="154"/>
      <c r="R386" s="166"/>
      <c r="S386" s="164"/>
      <c r="T386" s="185"/>
      <c r="U386" s="187"/>
      <c r="V386" s="164"/>
      <c r="W386" s="185"/>
      <c r="X386" s="187"/>
      <c r="Y386" s="164"/>
      <c r="Z386" s="190"/>
      <c r="AA386" s="190"/>
      <c r="AB386" s="190"/>
      <c r="AC386" s="190"/>
      <c r="AD386" s="174"/>
      <c r="AE386" s="66"/>
      <c r="AF386" s="172"/>
      <c r="AG386" s="172"/>
      <c r="AH386" s="181"/>
      <c r="AI386" s="182"/>
      <c r="AJ386" s="182"/>
      <c r="AK386" s="182"/>
      <c r="AL386" s="183"/>
      <c r="AM386" s="176"/>
      <c r="AN386" s="176"/>
      <c r="AO386" s="178"/>
      <c r="AQ386" s="192"/>
      <c r="AR386" s="192"/>
      <c r="AU386" s="395"/>
    </row>
    <row r="387" spans="1:47" ht="18" customHeight="1" x14ac:dyDescent="0.2">
      <c r="A387" s="141"/>
      <c r="B387" s="135"/>
      <c r="C387" s="136"/>
      <c r="D387" s="136"/>
      <c r="E387" s="136"/>
      <c r="F387" s="137"/>
      <c r="G387" s="158"/>
      <c r="H387" s="160"/>
      <c r="I387" s="162"/>
      <c r="J387" s="153"/>
      <c r="K387" s="167"/>
      <c r="L387" s="169"/>
      <c r="M387" s="153"/>
      <c r="N387" s="167"/>
      <c r="O387" s="153"/>
      <c r="P387" s="165"/>
      <c r="Q387" s="153"/>
      <c r="R387" s="165"/>
      <c r="S387" s="163"/>
      <c r="T387" s="184"/>
      <c r="U387" s="186"/>
      <c r="V387" s="163"/>
      <c r="W387" s="184"/>
      <c r="X387" s="186"/>
      <c r="Y387" s="188"/>
      <c r="Z387" s="189"/>
      <c r="AA387" s="191"/>
      <c r="AB387" s="191"/>
      <c r="AC387" s="191"/>
      <c r="AD387" s="173"/>
      <c r="AE387" s="12"/>
      <c r="AF387" s="171"/>
      <c r="AG387" s="171"/>
      <c r="AH387" s="135"/>
      <c r="AI387" s="179"/>
      <c r="AJ387" s="179"/>
      <c r="AK387" s="179"/>
      <c r="AL387" s="180"/>
      <c r="AM387" s="175"/>
      <c r="AN387" s="175"/>
      <c r="AO387" s="177"/>
      <c r="AQ387" s="192">
        <f>IF(G387="x", 1,0)</f>
        <v>0</v>
      </c>
      <c r="AR387" s="192">
        <f>IF(H387="x", 1,0)</f>
        <v>0</v>
      </c>
      <c r="AU387" s="395" t="str">
        <f>IF(A387="","",11)</f>
        <v/>
      </c>
    </row>
    <row r="388" spans="1:47" ht="18" customHeight="1" thickBot="1" x14ac:dyDescent="0.25">
      <c r="A388" s="142"/>
      <c r="B388" s="138"/>
      <c r="C388" s="139"/>
      <c r="D388" s="139"/>
      <c r="E388" s="139"/>
      <c r="F388" s="140"/>
      <c r="G388" s="159"/>
      <c r="H388" s="161"/>
      <c r="I388" s="161"/>
      <c r="J388" s="154"/>
      <c r="K388" s="168"/>
      <c r="L388" s="170"/>
      <c r="M388" s="154"/>
      <c r="N388" s="168"/>
      <c r="O388" s="154"/>
      <c r="P388" s="166"/>
      <c r="Q388" s="154"/>
      <c r="R388" s="166"/>
      <c r="S388" s="164"/>
      <c r="T388" s="185"/>
      <c r="U388" s="187"/>
      <c r="V388" s="164"/>
      <c r="W388" s="185"/>
      <c r="X388" s="187"/>
      <c r="Y388" s="164"/>
      <c r="Z388" s="190"/>
      <c r="AA388" s="190"/>
      <c r="AB388" s="190"/>
      <c r="AC388" s="190"/>
      <c r="AD388" s="174"/>
      <c r="AE388" s="66"/>
      <c r="AF388" s="172"/>
      <c r="AG388" s="172"/>
      <c r="AH388" s="181"/>
      <c r="AI388" s="182"/>
      <c r="AJ388" s="182"/>
      <c r="AK388" s="182"/>
      <c r="AL388" s="183"/>
      <c r="AM388" s="176"/>
      <c r="AN388" s="176"/>
      <c r="AO388" s="178"/>
      <c r="AQ388" s="192"/>
      <c r="AR388" s="192"/>
      <c r="AU388" s="395"/>
    </row>
    <row r="389" spans="1:47" ht="18" customHeight="1" x14ac:dyDescent="0.2">
      <c r="A389" s="141"/>
      <c r="B389" s="135"/>
      <c r="C389" s="136"/>
      <c r="D389" s="136"/>
      <c r="E389" s="136"/>
      <c r="F389" s="137"/>
      <c r="G389" s="158"/>
      <c r="H389" s="160"/>
      <c r="I389" s="162"/>
      <c r="J389" s="153"/>
      <c r="K389" s="167"/>
      <c r="L389" s="169"/>
      <c r="M389" s="153"/>
      <c r="N389" s="167"/>
      <c r="O389" s="153"/>
      <c r="P389" s="165"/>
      <c r="Q389" s="153"/>
      <c r="R389" s="165"/>
      <c r="S389" s="163"/>
      <c r="T389" s="184"/>
      <c r="U389" s="186"/>
      <c r="V389" s="163"/>
      <c r="W389" s="184"/>
      <c r="X389" s="186"/>
      <c r="Y389" s="188"/>
      <c r="Z389" s="189"/>
      <c r="AA389" s="191"/>
      <c r="AB389" s="191"/>
      <c r="AC389" s="191"/>
      <c r="AD389" s="173"/>
      <c r="AE389" s="12"/>
      <c r="AF389" s="171"/>
      <c r="AG389" s="171"/>
      <c r="AH389" s="135"/>
      <c r="AI389" s="179"/>
      <c r="AJ389" s="179"/>
      <c r="AK389" s="179"/>
      <c r="AL389" s="180"/>
      <c r="AM389" s="175"/>
      <c r="AN389" s="175"/>
      <c r="AO389" s="177"/>
      <c r="AQ389" s="192">
        <f>IF(G389="x", 1,0)</f>
        <v>0</v>
      </c>
      <c r="AR389" s="192">
        <f>IF(H389="x", 1,0)</f>
        <v>0</v>
      </c>
      <c r="AU389" s="395" t="str">
        <f>IF(A389="","",11)</f>
        <v/>
      </c>
    </row>
    <row r="390" spans="1:47" ht="18" customHeight="1" thickBot="1" x14ac:dyDescent="0.25">
      <c r="A390" s="142"/>
      <c r="B390" s="138"/>
      <c r="C390" s="139"/>
      <c r="D390" s="139"/>
      <c r="E390" s="139"/>
      <c r="F390" s="140"/>
      <c r="G390" s="159"/>
      <c r="H390" s="161"/>
      <c r="I390" s="161"/>
      <c r="J390" s="154"/>
      <c r="K390" s="168"/>
      <c r="L390" s="170"/>
      <c r="M390" s="154"/>
      <c r="N390" s="168"/>
      <c r="O390" s="154"/>
      <c r="P390" s="166"/>
      <c r="Q390" s="154"/>
      <c r="R390" s="166"/>
      <c r="S390" s="164"/>
      <c r="T390" s="185"/>
      <c r="U390" s="187"/>
      <c r="V390" s="164"/>
      <c r="W390" s="185"/>
      <c r="X390" s="187"/>
      <c r="Y390" s="164"/>
      <c r="Z390" s="190"/>
      <c r="AA390" s="190"/>
      <c r="AB390" s="190"/>
      <c r="AC390" s="190"/>
      <c r="AD390" s="174"/>
      <c r="AE390" s="66"/>
      <c r="AF390" s="172"/>
      <c r="AG390" s="172"/>
      <c r="AH390" s="181"/>
      <c r="AI390" s="182"/>
      <c r="AJ390" s="182"/>
      <c r="AK390" s="182"/>
      <c r="AL390" s="183"/>
      <c r="AM390" s="176"/>
      <c r="AN390" s="176"/>
      <c r="AO390" s="178"/>
      <c r="AQ390" s="192"/>
      <c r="AR390" s="192"/>
      <c r="AU390" s="395"/>
    </row>
    <row r="391" spans="1:47" ht="18" customHeight="1" x14ac:dyDescent="0.2">
      <c r="A391" s="141"/>
      <c r="B391" s="135"/>
      <c r="C391" s="136"/>
      <c r="D391" s="136"/>
      <c r="E391" s="136"/>
      <c r="F391" s="137"/>
      <c r="G391" s="158"/>
      <c r="H391" s="160"/>
      <c r="I391" s="162"/>
      <c r="J391" s="153"/>
      <c r="K391" s="167"/>
      <c r="L391" s="169"/>
      <c r="M391" s="153"/>
      <c r="N391" s="167"/>
      <c r="O391" s="153"/>
      <c r="P391" s="165"/>
      <c r="Q391" s="153"/>
      <c r="R391" s="165"/>
      <c r="S391" s="163"/>
      <c r="T391" s="184"/>
      <c r="U391" s="186"/>
      <c r="V391" s="163"/>
      <c r="W391" s="184"/>
      <c r="X391" s="186"/>
      <c r="Y391" s="188"/>
      <c r="Z391" s="189"/>
      <c r="AA391" s="191"/>
      <c r="AB391" s="191"/>
      <c r="AC391" s="191"/>
      <c r="AD391" s="173"/>
      <c r="AE391" s="12"/>
      <c r="AF391" s="171"/>
      <c r="AG391" s="171"/>
      <c r="AH391" s="135"/>
      <c r="AI391" s="179"/>
      <c r="AJ391" s="179"/>
      <c r="AK391" s="179"/>
      <c r="AL391" s="180"/>
      <c r="AM391" s="175"/>
      <c r="AN391" s="175"/>
      <c r="AO391" s="177"/>
      <c r="AQ391" s="192">
        <f>IF(G391="x", 1,0)</f>
        <v>0</v>
      </c>
      <c r="AR391" s="192">
        <f>IF(H391="x", 1,0)</f>
        <v>0</v>
      </c>
      <c r="AU391" s="395" t="str">
        <f>IF(A391="","",11)</f>
        <v/>
      </c>
    </row>
    <row r="392" spans="1:47" ht="18" customHeight="1" thickBot="1" x14ac:dyDescent="0.25">
      <c r="A392" s="142"/>
      <c r="B392" s="138"/>
      <c r="C392" s="139"/>
      <c r="D392" s="139"/>
      <c r="E392" s="139"/>
      <c r="F392" s="140"/>
      <c r="G392" s="159"/>
      <c r="H392" s="161"/>
      <c r="I392" s="161"/>
      <c r="J392" s="154"/>
      <c r="K392" s="168"/>
      <c r="L392" s="170"/>
      <c r="M392" s="154"/>
      <c r="N392" s="168"/>
      <c r="O392" s="154"/>
      <c r="P392" s="166"/>
      <c r="Q392" s="154"/>
      <c r="R392" s="166"/>
      <c r="S392" s="164"/>
      <c r="T392" s="185"/>
      <c r="U392" s="187"/>
      <c r="V392" s="164"/>
      <c r="W392" s="185"/>
      <c r="X392" s="187"/>
      <c r="Y392" s="164"/>
      <c r="Z392" s="190"/>
      <c r="AA392" s="190"/>
      <c r="AB392" s="190"/>
      <c r="AC392" s="190"/>
      <c r="AD392" s="174"/>
      <c r="AE392" s="66"/>
      <c r="AF392" s="172"/>
      <c r="AG392" s="172"/>
      <c r="AH392" s="181"/>
      <c r="AI392" s="182"/>
      <c r="AJ392" s="182"/>
      <c r="AK392" s="182"/>
      <c r="AL392" s="183"/>
      <c r="AM392" s="176"/>
      <c r="AN392" s="176"/>
      <c r="AO392" s="178"/>
      <c r="AQ392" s="192"/>
      <c r="AR392" s="192"/>
      <c r="AU392" s="395"/>
    </row>
    <row r="393" spans="1:47" ht="18" customHeight="1" x14ac:dyDescent="0.2">
      <c r="A393" s="141"/>
      <c r="B393" s="135"/>
      <c r="C393" s="136"/>
      <c r="D393" s="136"/>
      <c r="E393" s="136"/>
      <c r="F393" s="137"/>
      <c r="G393" s="158"/>
      <c r="H393" s="160"/>
      <c r="I393" s="162"/>
      <c r="J393" s="153"/>
      <c r="K393" s="167"/>
      <c r="L393" s="169"/>
      <c r="M393" s="153"/>
      <c r="N393" s="167"/>
      <c r="O393" s="153"/>
      <c r="P393" s="165"/>
      <c r="Q393" s="153"/>
      <c r="R393" s="165"/>
      <c r="S393" s="163"/>
      <c r="T393" s="184"/>
      <c r="U393" s="186"/>
      <c r="V393" s="163"/>
      <c r="W393" s="184"/>
      <c r="X393" s="186"/>
      <c r="Y393" s="188"/>
      <c r="Z393" s="189"/>
      <c r="AA393" s="191"/>
      <c r="AB393" s="191"/>
      <c r="AC393" s="191"/>
      <c r="AD393" s="173"/>
      <c r="AE393" s="12"/>
      <c r="AF393" s="171"/>
      <c r="AG393" s="171"/>
      <c r="AH393" s="135"/>
      <c r="AI393" s="179"/>
      <c r="AJ393" s="179"/>
      <c r="AK393" s="179"/>
      <c r="AL393" s="180"/>
      <c r="AM393" s="175"/>
      <c r="AN393" s="175"/>
      <c r="AO393" s="177"/>
      <c r="AQ393" s="192">
        <f>IF(G393="x", 1,0)</f>
        <v>0</v>
      </c>
      <c r="AR393" s="192">
        <f>IF(H393="x", 1,0)</f>
        <v>0</v>
      </c>
      <c r="AU393" s="395" t="str">
        <f>IF(A393="","",11)</f>
        <v/>
      </c>
    </row>
    <row r="394" spans="1:47" ht="18" customHeight="1" thickBot="1" x14ac:dyDescent="0.25">
      <c r="A394" s="142"/>
      <c r="B394" s="138"/>
      <c r="C394" s="139"/>
      <c r="D394" s="139"/>
      <c r="E394" s="139"/>
      <c r="F394" s="140"/>
      <c r="G394" s="159"/>
      <c r="H394" s="161"/>
      <c r="I394" s="161"/>
      <c r="J394" s="154"/>
      <c r="K394" s="168"/>
      <c r="L394" s="170"/>
      <c r="M394" s="154"/>
      <c r="N394" s="168"/>
      <c r="O394" s="154"/>
      <c r="P394" s="166"/>
      <c r="Q394" s="154"/>
      <c r="R394" s="166"/>
      <c r="S394" s="164"/>
      <c r="T394" s="185"/>
      <c r="U394" s="187"/>
      <c r="V394" s="164"/>
      <c r="W394" s="185"/>
      <c r="X394" s="187"/>
      <c r="Y394" s="164"/>
      <c r="Z394" s="190"/>
      <c r="AA394" s="190"/>
      <c r="AB394" s="190"/>
      <c r="AC394" s="190"/>
      <c r="AD394" s="174"/>
      <c r="AE394" s="66"/>
      <c r="AF394" s="172"/>
      <c r="AG394" s="172"/>
      <c r="AH394" s="181"/>
      <c r="AI394" s="182"/>
      <c r="AJ394" s="182"/>
      <c r="AK394" s="182"/>
      <c r="AL394" s="183"/>
      <c r="AM394" s="176"/>
      <c r="AN394" s="176"/>
      <c r="AO394" s="178"/>
      <c r="AQ394" s="192"/>
      <c r="AR394" s="192"/>
      <c r="AU394" s="395"/>
    </row>
    <row r="395" spans="1:47" ht="18" customHeight="1" x14ac:dyDescent="0.2">
      <c r="A395" s="141"/>
      <c r="B395" s="135"/>
      <c r="C395" s="136"/>
      <c r="D395" s="136"/>
      <c r="E395" s="136"/>
      <c r="F395" s="137"/>
      <c r="G395" s="158"/>
      <c r="H395" s="160"/>
      <c r="I395" s="162"/>
      <c r="J395" s="153"/>
      <c r="K395" s="167"/>
      <c r="L395" s="169"/>
      <c r="M395" s="153"/>
      <c r="N395" s="167"/>
      <c r="O395" s="153"/>
      <c r="P395" s="165"/>
      <c r="Q395" s="153"/>
      <c r="R395" s="165"/>
      <c r="S395" s="163"/>
      <c r="T395" s="184"/>
      <c r="U395" s="186"/>
      <c r="V395" s="163"/>
      <c r="W395" s="184"/>
      <c r="X395" s="186"/>
      <c r="Y395" s="188"/>
      <c r="Z395" s="189"/>
      <c r="AA395" s="191"/>
      <c r="AB395" s="191"/>
      <c r="AC395" s="191"/>
      <c r="AD395" s="173"/>
      <c r="AE395" s="12"/>
      <c r="AF395" s="171"/>
      <c r="AG395" s="171"/>
      <c r="AH395" s="135"/>
      <c r="AI395" s="179"/>
      <c r="AJ395" s="179"/>
      <c r="AK395" s="179"/>
      <c r="AL395" s="180"/>
      <c r="AM395" s="175"/>
      <c r="AN395" s="175"/>
      <c r="AO395" s="177"/>
      <c r="AQ395" s="192">
        <f>IF(G395="x", 1,0)</f>
        <v>0</v>
      </c>
      <c r="AR395" s="192">
        <f>IF(H395="x", 1,0)</f>
        <v>0</v>
      </c>
      <c r="AU395" s="395" t="str">
        <f>IF(A395="","",11)</f>
        <v/>
      </c>
    </row>
    <row r="396" spans="1:47" ht="18" customHeight="1" thickBot="1" x14ac:dyDescent="0.25">
      <c r="A396" s="142"/>
      <c r="B396" s="138"/>
      <c r="C396" s="139"/>
      <c r="D396" s="139"/>
      <c r="E396" s="139"/>
      <c r="F396" s="140"/>
      <c r="G396" s="159"/>
      <c r="H396" s="161"/>
      <c r="I396" s="161"/>
      <c r="J396" s="154"/>
      <c r="K396" s="168"/>
      <c r="L396" s="170"/>
      <c r="M396" s="154"/>
      <c r="N396" s="168"/>
      <c r="O396" s="154"/>
      <c r="P396" s="166"/>
      <c r="Q396" s="154"/>
      <c r="R396" s="166"/>
      <c r="S396" s="164"/>
      <c r="T396" s="185"/>
      <c r="U396" s="187"/>
      <c r="V396" s="164"/>
      <c r="W396" s="185"/>
      <c r="X396" s="187"/>
      <c r="Y396" s="164"/>
      <c r="Z396" s="190"/>
      <c r="AA396" s="190"/>
      <c r="AB396" s="190"/>
      <c r="AC396" s="190"/>
      <c r="AD396" s="174"/>
      <c r="AE396" s="66"/>
      <c r="AF396" s="172"/>
      <c r="AG396" s="172"/>
      <c r="AH396" s="181"/>
      <c r="AI396" s="182"/>
      <c r="AJ396" s="182"/>
      <c r="AK396" s="182"/>
      <c r="AL396" s="183"/>
      <c r="AM396" s="176"/>
      <c r="AN396" s="176"/>
      <c r="AO396" s="178"/>
      <c r="AQ396" s="192"/>
      <c r="AR396" s="192"/>
      <c r="AU396" s="395"/>
    </row>
    <row r="397" spans="1:47" ht="18" customHeight="1" x14ac:dyDescent="0.2">
      <c r="A397" s="141"/>
      <c r="B397" s="135"/>
      <c r="C397" s="136"/>
      <c r="D397" s="136"/>
      <c r="E397" s="136"/>
      <c r="F397" s="137"/>
      <c r="G397" s="158"/>
      <c r="H397" s="160"/>
      <c r="I397" s="162"/>
      <c r="J397" s="153"/>
      <c r="K397" s="167"/>
      <c r="L397" s="169"/>
      <c r="M397" s="153"/>
      <c r="N397" s="167"/>
      <c r="O397" s="153"/>
      <c r="P397" s="165"/>
      <c r="Q397" s="153"/>
      <c r="R397" s="165"/>
      <c r="S397" s="163"/>
      <c r="T397" s="184"/>
      <c r="U397" s="186"/>
      <c r="V397" s="163"/>
      <c r="W397" s="184"/>
      <c r="X397" s="186"/>
      <c r="Y397" s="188"/>
      <c r="Z397" s="189"/>
      <c r="AA397" s="191"/>
      <c r="AB397" s="191"/>
      <c r="AC397" s="191"/>
      <c r="AD397" s="173"/>
      <c r="AE397" s="12"/>
      <c r="AF397" s="171"/>
      <c r="AG397" s="171"/>
      <c r="AH397" s="135"/>
      <c r="AI397" s="179"/>
      <c r="AJ397" s="179"/>
      <c r="AK397" s="179"/>
      <c r="AL397" s="180"/>
      <c r="AM397" s="175"/>
      <c r="AN397" s="175"/>
      <c r="AO397" s="177"/>
      <c r="AQ397" s="192">
        <f>IF(G397="x", 1,0)</f>
        <v>0</v>
      </c>
      <c r="AR397" s="192">
        <f>IF(H397="x", 1,0)</f>
        <v>0</v>
      </c>
      <c r="AU397" s="395" t="str">
        <f>IF(A397="","",12)</f>
        <v/>
      </c>
    </row>
    <row r="398" spans="1:47" ht="18" customHeight="1" thickBot="1" x14ac:dyDescent="0.25">
      <c r="A398" s="142"/>
      <c r="B398" s="138"/>
      <c r="C398" s="139"/>
      <c r="D398" s="139"/>
      <c r="E398" s="139"/>
      <c r="F398" s="140"/>
      <c r="G398" s="159"/>
      <c r="H398" s="161"/>
      <c r="I398" s="161"/>
      <c r="J398" s="154"/>
      <c r="K398" s="168"/>
      <c r="L398" s="170"/>
      <c r="M398" s="154"/>
      <c r="N398" s="168"/>
      <c r="O398" s="154"/>
      <c r="P398" s="166"/>
      <c r="Q398" s="154"/>
      <c r="R398" s="166"/>
      <c r="S398" s="164"/>
      <c r="T398" s="185"/>
      <c r="U398" s="187"/>
      <c r="V398" s="164"/>
      <c r="W398" s="185"/>
      <c r="X398" s="187"/>
      <c r="Y398" s="164"/>
      <c r="Z398" s="190"/>
      <c r="AA398" s="190"/>
      <c r="AB398" s="190"/>
      <c r="AC398" s="190"/>
      <c r="AD398" s="174"/>
      <c r="AE398" s="66"/>
      <c r="AF398" s="172"/>
      <c r="AG398" s="172"/>
      <c r="AH398" s="181"/>
      <c r="AI398" s="182"/>
      <c r="AJ398" s="182"/>
      <c r="AK398" s="182"/>
      <c r="AL398" s="183"/>
      <c r="AM398" s="176"/>
      <c r="AN398" s="176"/>
      <c r="AO398" s="178"/>
      <c r="AQ398" s="192"/>
      <c r="AR398" s="192"/>
      <c r="AU398" s="395"/>
    </row>
    <row r="399" spans="1:47" ht="18" customHeight="1" x14ac:dyDescent="0.2">
      <c r="A399" s="141"/>
      <c r="B399" s="135"/>
      <c r="C399" s="136"/>
      <c r="D399" s="136"/>
      <c r="E399" s="136"/>
      <c r="F399" s="137"/>
      <c r="G399" s="158"/>
      <c r="H399" s="160"/>
      <c r="I399" s="162"/>
      <c r="J399" s="153"/>
      <c r="K399" s="167"/>
      <c r="L399" s="169"/>
      <c r="M399" s="153"/>
      <c r="N399" s="167"/>
      <c r="O399" s="153"/>
      <c r="P399" s="165"/>
      <c r="Q399" s="153"/>
      <c r="R399" s="165"/>
      <c r="S399" s="163"/>
      <c r="T399" s="184"/>
      <c r="U399" s="186"/>
      <c r="V399" s="163"/>
      <c r="W399" s="184"/>
      <c r="X399" s="186"/>
      <c r="Y399" s="188"/>
      <c r="Z399" s="189"/>
      <c r="AA399" s="191"/>
      <c r="AB399" s="191"/>
      <c r="AC399" s="191"/>
      <c r="AD399" s="173"/>
      <c r="AE399" s="12"/>
      <c r="AF399" s="171"/>
      <c r="AG399" s="171"/>
      <c r="AH399" s="135"/>
      <c r="AI399" s="179"/>
      <c r="AJ399" s="179"/>
      <c r="AK399" s="179"/>
      <c r="AL399" s="180"/>
      <c r="AM399" s="175"/>
      <c r="AN399" s="175"/>
      <c r="AO399" s="177"/>
      <c r="AQ399" s="192">
        <f>IF(G399="x", 1,0)</f>
        <v>0</v>
      </c>
      <c r="AR399" s="192">
        <f>IF(H399="x", 1,0)</f>
        <v>0</v>
      </c>
      <c r="AU399" s="395" t="str">
        <f>IF(A399="","",12)</f>
        <v/>
      </c>
    </row>
    <row r="400" spans="1:47" ht="18" customHeight="1" thickBot="1" x14ac:dyDescent="0.25">
      <c r="A400" s="142"/>
      <c r="B400" s="138"/>
      <c r="C400" s="139"/>
      <c r="D400" s="139"/>
      <c r="E400" s="139"/>
      <c r="F400" s="140"/>
      <c r="G400" s="159"/>
      <c r="H400" s="161"/>
      <c r="I400" s="161"/>
      <c r="J400" s="154"/>
      <c r="K400" s="168"/>
      <c r="L400" s="170"/>
      <c r="M400" s="154"/>
      <c r="N400" s="168"/>
      <c r="O400" s="154"/>
      <c r="P400" s="166"/>
      <c r="Q400" s="154"/>
      <c r="R400" s="166"/>
      <c r="S400" s="164"/>
      <c r="T400" s="185"/>
      <c r="U400" s="187"/>
      <c r="V400" s="164"/>
      <c r="W400" s="185"/>
      <c r="X400" s="187"/>
      <c r="Y400" s="164"/>
      <c r="Z400" s="190"/>
      <c r="AA400" s="190"/>
      <c r="AB400" s="190"/>
      <c r="AC400" s="190"/>
      <c r="AD400" s="174"/>
      <c r="AE400" s="66"/>
      <c r="AF400" s="172"/>
      <c r="AG400" s="172"/>
      <c r="AH400" s="181"/>
      <c r="AI400" s="182"/>
      <c r="AJ400" s="182"/>
      <c r="AK400" s="182"/>
      <c r="AL400" s="183"/>
      <c r="AM400" s="176"/>
      <c r="AN400" s="176"/>
      <c r="AO400" s="178"/>
      <c r="AQ400" s="192"/>
      <c r="AR400" s="192"/>
      <c r="AU400" s="395"/>
    </row>
    <row r="401" spans="1:47" ht="18" customHeight="1" x14ac:dyDescent="0.2">
      <c r="A401" s="141"/>
      <c r="B401" s="135"/>
      <c r="C401" s="136"/>
      <c r="D401" s="136"/>
      <c r="E401" s="136"/>
      <c r="F401" s="137"/>
      <c r="G401" s="158"/>
      <c r="H401" s="160"/>
      <c r="I401" s="162"/>
      <c r="J401" s="153"/>
      <c r="K401" s="167"/>
      <c r="L401" s="169"/>
      <c r="M401" s="153"/>
      <c r="N401" s="167"/>
      <c r="O401" s="153"/>
      <c r="P401" s="165"/>
      <c r="Q401" s="153"/>
      <c r="R401" s="165"/>
      <c r="S401" s="163"/>
      <c r="T401" s="184"/>
      <c r="U401" s="186"/>
      <c r="V401" s="163"/>
      <c r="W401" s="184"/>
      <c r="X401" s="186"/>
      <c r="Y401" s="188"/>
      <c r="Z401" s="189"/>
      <c r="AA401" s="191"/>
      <c r="AB401" s="191"/>
      <c r="AC401" s="191"/>
      <c r="AD401" s="173"/>
      <c r="AE401" s="12"/>
      <c r="AF401" s="171"/>
      <c r="AG401" s="171"/>
      <c r="AH401" s="135"/>
      <c r="AI401" s="179"/>
      <c r="AJ401" s="179"/>
      <c r="AK401" s="179"/>
      <c r="AL401" s="180"/>
      <c r="AM401" s="175"/>
      <c r="AN401" s="175"/>
      <c r="AO401" s="177"/>
      <c r="AQ401" s="192">
        <f>IF(G401="x", 1,0)</f>
        <v>0</v>
      </c>
      <c r="AR401" s="192">
        <f>IF(H401="x", 1,0)</f>
        <v>0</v>
      </c>
      <c r="AU401" s="395" t="str">
        <f>IF(A401="","",12)</f>
        <v/>
      </c>
    </row>
    <row r="402" spans="1:47" ht="18" customHeight="1" thickBot="1" x14ac:dyDescent="0.25">
      <c r="A402" s="142"/>
      <c r="B402" s="138"/>
      <c r="C402" s="139"/>
      <c r="D402" s="139"/>
      <c r="E402" s="139"/>
      <c r="F402" s="140"/>
      <c r="G402" s="159"/>
      <c r="H402" s="161"/>
      <c r="I402" s="161"/>
      <c r="J402" s="154"/>
      <c r="K402" s="168"/>
      <c r="L402" s="170"/>
      <c r="M402" s="154"/>
      <c r="N402" s="168"/>
      <c r="O402" s="154"/>
      <c r="P402" s="166"/>
      <c r="Q402" s="154"/>
      <c r="R402" s="166"/>
      <c r="S402" s="164"/>
      <c r="T402" s="185"/>
      <c r="U402" s="187"/>
      <c r="V402" s="164"/>
      <c r="W402" s="185"/>
      <c r="X402" s="187"/>
      <c r="Y402" s="164"/>
      <c r="Z402" s="190"/>
      <c r="AA402" s="190"/>
      <c r="AB402" s="190"/>
      <c r="AC402" s="190"/>
      <c r="AD402" s="174"/>
      <c r="AE402" s="66"/>
      <c r="AF402" s="172"/>
      <c r="AG402" s="172"/>
      <c r="AH402" s="181"/>
      <c r="AI402" s="182"/>
      <c r="AJ402" s="182"/>
      <c r="AK402" s="182"/>
      <c r="AL402" s="183"/>
      <c r="AM402" s="176"/>
      <c r="AN402" s="176"/>
      <c r="AO402" s="178"/>
      <c r="AQ402" s="192"/>
      <c r="AR402" s="192"/>
      <c r="AU402" s="395"/>
    </row>
    <row r="403" spans="1:47" ht="18" customHeight="1" x14ac:dyDescent="0.2">
      <c r="A403" s="141"/>
      <c r="B403" s="135"/>
      <c r="C403" s="136"/>
      <c r="D403" s="136"/>
      <c r="E403" s="136"/>
      <c r="F403" s="137"/>
      <c r="G403" s="158"/>
      <c r="H403" s="160"/>
      <c r="I403" s="162"/>
      <c r="J403" s="153"/>
      <c r="K403" s="167"/>
      <c r="L403" s="169"/>
      <c r="M403" s="153"/>
      <c r="N403" s="167"/>
      <c r="O403" s="153"/>
      <c r="P403" s="165"/>
      <c r="Q403" s="153"/>
      <c r="R403" s="165"/>
      <c r="S403" s="163"/>
      <c r="T403" s="184"/>
      <c r="U403" s="186"/>
      <c r="V403" s="163"/>
      <c r="W403" s="184"/>
      <c r="X403" s="186"/>
      <c r="Y403" s="188"/>
      <c r="Z403" s="189"/>
      <c r="AA403" s="191"/>
      <c r="AB403" s="191"/>
      <c r="AC403" s="191"/>
      <c r="AD403" s="173"/>
      <c r="AE403" s="12"/>
      <c r="AF403" s="171"/>
      <c r="AG403" s="171"/>
      <c r="AH403" s="135"/>
      <c r="AI403" s="179"/>
      <c r="AJ403" s="179"/>
      <c r="AK403" s="179"/>
      <c r="AL403" s="180"/>
      <c r="AM403" s="175"/>
      <c r="AN403" s="175"/>
      <c r="AO403" s="177"/>
      <c r="AQ403" s="192">
        <f>IF(G403="x", 1,0)</f>
        <v>0</v>
      </c>
      <c r="AR403" s="192">
        <f>IF(H403="x", 1,0)</f>
        <v>0</v>
      </c>
      <c r="AU403" s="395" t="str">
        <f>IF(A403="","",12)</f>
        <v/>
      </c>
    </row>
    <row r="404" spans="1:47" ht="18" customHeight="1" thickBot="1" x14ac:dyDescent="0.25">
      <c r="A404" s="142"/>
      <c r="B404" s="138"/>
      <c r="C404" s="139"/>
      <c r="D404" s="139"/>
      <c r="E404" s="139"/>
      <c r="F404" s="140"/>
      <c r="G404" s="159"/>
      <c r="H404" s="161"/>
      <c r="I404" s="161"/>
      <c r="J404" s="154"/>
      <c r="K404" s="168"/>
      <c r="L404" s="170"/>
      <c r="M404" s="154"/>
      <c r="N404" s="168"/>
      <c r="O404" s="154"/>
      <c r="P404" s="166"/>
      <c r="Q404" s="154"/>
      <c r="R404" s="166"/>
      <c r="S404" s="164"/>
      <c r="T404" s="185"/>
      <c r="U404" s="187"/>
      <c r="V404" s="164"/>
      <c r="W404" s="185"/>
      <c r="X404" s="187"/>
      <c r="Y404" s="164"/>
      <c r="Z404" s="190"/>
      <c r="AA404" s="190"/>
      <c r="AB404" s="190"/>
      <c r="AC404" s="190"/>
      <c r="AD404" s="174"/>
      <c r="AE404" s="66"/>
      <c r="AF404" s="172"/>
      <c r="AG404" s="172"/>
      <c r="AH404" s="181"/>
      <c r="AI404" s="182"/>
      <c r="AJ404" s="182"/>
      <c r="AK404" s="182"/>
      <c r="AL404" s="183"/>
      <c r="AM404" s="176"/>
      <c r="AN404" s="176"/>
      <c r="AO404" s="178"/>
      <c r="AQ404" s="192"/>
      <c r="AR404" s="192"/>
      <c r="AU404" s="395"/>
    </row>
    <row r="405" spans="1:47" ht="18" customHeight="1" x14ac:dyDescent="0.2">
      <c r="A405" s="141"/>
      <c r="B405" s="135"/>
      <c r="C405" s="136"/>
      <c r="D405" s="136"/>
      <c r="E405" s="136"/>
      <c r="F405" s="137"/>
      <c r="G405" s="158"/>
      <c r="H405" s="160"/>
      <c r="I405" s="162"/>
      <c r="J405" s="153"/>
      <c r="K405" s="167"/>
      <c r="L405" s="169"/>
      <c r="M405" s="153"/>
      <c r="N405" s="167"/>
      <c r="O405" s="153"/>
      <c r="P405" s="165"/>
      <c r="Q405" s="153"/>
      <c r="R405" s="165"/>
      <c r="S405" s="163"/>
      <c r="T405" s="184"/>
      <c r="U405" s="186"/>
      <c r="V405" s="163"/>
      <c r="W405" s="184"/>
      <c r="X405" s="186"/>
      <c r="Y405" s="188"/>
      <c r="Z405" s="189"/>
      <c r="AA405" s="191"/>
      <c r="AB405" s="191"/>
      <c r="AC405" s="191"/>
      <c r="AD405" s="173"/>
      <c r="AE405" s="12"/>
      <c r="AF405" s="171"/>
      <c r="AG405" s="171"/>
      <c r="AH405" s="135"/>
      <c r="AI405" s="179"/>
      <c r="AJ405" s="179"/>
      <c r="AK405" s="179"/>
      <c r="AL405" s="180"/>
      <c r="AM405" s="175"/>
      <c r="AN405" s="175"/>
      <c r="AO405" s="177"/>
      <c r="AQ405" s="192">
        <f>IF(G405="x", 1,0)</f>
        <v>0</v>
      </c>
      <c r="AR405" s="192">
        <f>IF(H405="x", 1,0)</f>
        <v>0</v>
      </c>
      <c r="AU405" s="395" t="str">
        <f>IF(A405="","",12)</f>
        <v/>
      </c>
    </row>
    <row r="406" spans="1:47" ht="18" customHeight="1" thickBot="1" x14ac:dyDescent="0.25">
      <c r="A406" s="142"/>
      <c r="B406" s="138"/>
      <c r="C406" s="139"/>
      <c r="D406" s="139"/>
      <c r="E406" s="139"/>
      <c r="F406" s="140"/>
      <c r="G406" s="159"/>
      <c r="H406" s="161"/>
      <c r="I406" s="161"/>
      <c r="J406" s="154"/>
      <c r="K406" s="168"/>
      <c r="L406" s="170"/>
      <c r="M406" s="154"/>
      <c r="N406" s="168"/>
      <c r="O406" s="154"/>
      <c r="P406" s="166"/>
      <c r="Q406" s="154"/>
      <c r="R406" s="166"/>
      <c r="S406" s="164"/>
      <c r="T406" s="185"/>
      <c r="U406" s="187"/>
      <c r="V406" s="164"/>
      <c r="W406" s="185"/>
      <c r="X406" s="187"/>
      <c r="Y406" s="164"/>
      <c r="Z406" s="190"/>
      <c r="AA406" s="190"/>
      <c r="AB406" s="190"/>
      <c r="AC406" s="190"/>
      <c r="AD406" s="174"/>
      <c r="AE406" s="66"/>
      <c r="AF406" s="172"/>
      <c r="AG406" s="172"/>
      <c r="AH406" s="181"/>
      <c r="AI406" s="182"/>
      <c r="AJ406" s="182"/>
      <c r="AK406" s="182"/>
      <c r="AL406" s="183"/>
      <c r="AM406" s="176"/>
      <c r="AN406" s="176"/>
      <c r="AO406" s="178"/>
      <c r="AQ406" s="192"/>
      <c r="AR406" s="192"/>
      <c r="AU406" s="395"/>
    </row>
    <row r="407" spans="1:47" ht="18" customHeight="1" x14ac:dyDescent="0.2">
      <c r="A407" s="141"/>
      <c r="B407" s="135"/>
      <c r="C407" s="136"/>
      <c r="D407" s="136"/>
      <c r="E407" s="136"/>
      <c r="F407" s="137"/>
      <c r="G407" s="158"/>
      <c r="H407" s="160"/>
      <c r="I407" s="162"/>
      <c r="J407" s="153"/>
      <c r="K407" s="167"/>
      <c r="L407" s="169"/>
      <c r="M407" s="153"/>
      <c r="N407" s="167"/>
      <c r="O407" s="153"/>
      <c r="P407" s="165"/>
      <c r="Q407" s="153"/>
      <c r="R407" s="165"/>
      <c r="S407" s="163"/>
      <c r="T407" s="184"/>
      <c r="U407" s="186"/>
      <c r="V407" s="163"/>
      <c r="W407" s="184"/>
      <c r="X407" s="186"/>
      <c r="Y407" s="188"/>
      <c r="Z407" s="189"/>
      <c r="AA407" s="191"/>
      <c r="AB407" s="191"/>
      <c r="AC407" s="191"/>
      <c r="AD407" s="173"/>
      <c r="AE407" s="12"/>
      <c r="AF407" s="171"/>
      <c r="AG407" s="171"/>
      <c r="AH407" s="135"/>
      <c r="AI407" s="179"/>
      <c r="AJ407" s="179"/>
      <c r="AK407" s="179"/>
      <c r="AL407" s="180"/>
      <c r="AM407" s="175"/>
      <c r="AN407" s="175"/>
      <c r="AO407" s="177"/>
      <c r="AQ407" s="192">
        <f>IF(G407="x", 1,0)</f>
        <v>0</v>
      </c>
      <c r="AR407" s="192">
        <f>IF(H407="x", 1,0)</f>
        <v>0</v>
      </c>
      <c r="AU407" s="395" t="str">
        <f>IF(A407="","",12)</f>
        <v/>
      </c>
    </row>
    <row r="408" spans="1:47" ht="18" customHeight="1" thickBot="1" x14ac:dyDescent="0.25">
      <c r="A408" s="142"/>
      <c r="B408" s="138"/>
      <c r="C408" s="139"/>
      <c r="D408" s="139"/>
      <c r="E408" s="139"/>
      <c r="F408" s="140"/>
      <c r="G408" s="159"/>
      <c r="H408" s="161"/>
      <c r="I408" s="161"/>
      <c r="J408" s="154"/>
      <c r="K408" s="168"/>
      <c r="L408" s="170"/>
      <c r="M408" s="154"/>
      <c r="N408" s="168"/>
      <c r="O408" s="154"/>
      <c r="P408" s="166"/>
      <c r="Q408" s="154"/>
      <c r="R408" s="166"/>
      <c r="S408" s="164"/>
      <c r="T408" s="185"/>
      <c r="U408" s="187"/>
      <c r="V408" s="164"/>
      <c r="W408" s="185"/>
      <c r="X408" s="187"/>
      <c r="Y408" s="164"/>
      <c r="Z408" s="190"/>
      <c r="AA408" s="190"/>
      <c r="AB408" s="190"/>
      <c r="AC408" s="190"/>
      <c r="AD408" s="174"/>
      <c r="AE408" s="66"/>
      <c r="AF408" s="172"/>
      <c r="AG408" s="172"/>
      <c r="AH408" s="181"/>
      <c r="AI408" s="182"/>
      <c r="AJ408" s="182"/>
      <c r="AK408" s="182"/>
      <c r="AL408" s="183"/>
      <c r="AM408" s="176"/>
      <c r="AN408" s="176"/>
      <c r="AO408" s="178"/>
      <c r="AQ408" s="192"/>
      <c r="AR408" s="192"/>
      <c r="AU408" s="395"/>
    </row>
    <row r="409" spans="1:47" ht="18" customHeight="1" x14ac:dyDescent="0.2">
      <c r="A409" s="141"/>
      <c r="B409" s="135"/>
      <c r="C409" s="136"/>
      <c r="D409" s="136"/>
      <c r="E409" s="136"/>
      <c r="F409" s="137"/>
      <c r="G409" s="158"/>
      <c r="H409" s="160"/>
      <c r="I409" s="162"/>
      <c r="J409" s="153"/>
      <c r="K409" s="167"/>
      <c r="L409" s="169"/>
      <c r="M409" s="153"/>
      <c r="N409" s="167"/>
      <c r="O409" s="153"/>
      <c r="P409" s="165"/>
      <c r="Q409" s="153"/>
      <c r="R409" s="165"/>
      <c r="S409" s="163"/>
      <c r="T409" s="184"/>
      <c r="U409" s="186"/>
      <c r="V409" s="163"/>
      <c r="W409" s="184"/>
      <c r="X409" s="186"/>
      <c r="Y409" s="188"/>
      <c r="Z409" s="189"/>
      <c r="AA409" s="191"/>
      <c r="AB409" s="191"/>
      <c r="AC409" s="191"/>
      <c r="AD409" s="173"/>
      <c r="AE409" s="12"/>
      <c r="AF409" s="171"/>
      <c r="AG409" s="171"/>
      <c r="AH409" s="135"/>
      <c r="AI409" s="179"/>
      <c r="AJ409" s="179"/>
      <c r="AK409" s="179"/>
      <c r="AL409" s="180"/>
      <c r="AM409" s="175"/>
      <c r="AN409" s="175"/>
      <c r="AO409" s="177"/>
      <c r="AQ409" s="192">
        <f>IF(G409="x", 1,0)</f>
        <v>0</v>
      </c>
      <c r="AR409" s="192">
        <f>IF(H409="x", 1,0)</f>
        <v>0</v>
      </c>
      <c r="AU409" s="395" t="str">
        <f>IF(A409="","",12)</f>
        <v/>
      </c>
    </row>
    <row r="410" spans="1:47" ht="18" customHeight="1" thickBot="1" x14ac:dyDescent="0.25">
      <c r="A410" s="142"/>
      <c r="B410" s="138"/>
      <c r="C410" s="139"/>
      <c r="D410" s="139"/>
      <c r="E410" s="139"/>
      <c r="F410" s="140"/>
      <c r="G410" s="159"/>
      <c r="H410" s="161"/>
      <c r="I410" s="161"/>
      <c r="J410" s="154"/>
      <c r="K410" s="168"/>
      <c r="L410" s="170"/>
      <c r="M410" s="154"/>
      <c r="N410" s="168"/>
      <c r="O410" s="154"/>
      <c r="P410" s="166"/>
      <c r="Q410" s="154"/>
      <c r="R410" s="166"/>
      <c r="S410" s="164"/>
      <c r="T410" s="185"/>
      <c r="U410" s="187"/>
      <c r="V410" s="164"/>
      <c r="W410" s="185"/>
      <c r="X410" s="187"/>
      <c r="Y410" s="164"/>
      <c r="Z410" s="190"/>
      <c r="AA410" s="190"/>
      <c r="AB410" s="190"/>
      <c r="AC410" s="190"/>
      <c r="AD410" s="174"/>
      <c r="AE410" s="66"/>
      <c r="AF410" s="172"/>
      <c r="AG410" s="172"/>
      <c r="AH410" s="181"/>
      <c r="AI410" s="182"/>
      <c r="AJ410" s="182"/>
      <c r="AK410" s="182"/>
      <c r="AL410" s="183"/>
      <c r="AM410" s="176"/>
      <c r="AN410" s="176"/>
      <c r="AO410" s="178"/>
      <c r="AQ410" s="192"/>
      <c r="AR410" s="192"/>
      <c r="AU410" s="395"/>
    </row>
    <row r="411" spans="1:47" ht="18" customHeight="1" x14ac:dyDescent="0.2">
      <c r="A411" s="141"/>
      <c r="B411" s="135"/>
      <c r="C411" s="136"/>
      <c r="D411" s="136"/>
      <c r="E411" s="136"/>
      <c r="F411" s="137"/>
      <c r="G411" s="158"/>
      <c r="H411" s="160"/>
      <c r="I411" s="162"/>
      <c r="J411" s="153"/>
      <c r="K411" s="167"/>
      <c r="L411" s="169"/>
      <c r="M411" s="153"/>
      <c r="N411" s="167"/>
      <c r="O411" s="153"/>
      <c r="P411" s="165"/>
      <c r="Q411" s="153"/>
      <c r="R411" s="165"/>
      <c r="S411" s="163"/>
      <c r="T411" s="184"/>
      <c r="U411" s="186"/>
      <c r="V411" s="163"/>
      <c r="W411" s="184"/>
      <c r="X411" s="186"/>
      <c r="Y411" s="188"/>
      <c r="Z411" s="189"/>
      <c r="AA411" s="191"/>
      <c r="AB411" s="191"/>
      <c r="AC411" s="191"/>
      <c r="AD411" s="173"/>
      <c r="AE411" s="12"/>
      <c r="AF411" s="171"/>
      <c r="AG411" s="171"/>
      <c r="AH411" s="135"/>
      <c r="AI411" s="179"/>
      <c r="AJ411" s="179"/>
      <c r="AK411" s="179"/>
      <c r="AL411" s="180"/>
      <c r="AM411" s="175"/>
      <c r="AN411" s="175"/>
      <c r="AO411" s="177"/>
      <c r="AQ411" s="192">
        <f>IF(G411="x", 1,0)</f>
        <v>0</v>
      </c>
      <c r="AR411" s="192">
        <f>IF(H411="x", 1,0)</f>
        <v>0</v>
      </c>
      <c r="AU411" s="395" t="str">
        <f>IF(A411="","",12)</f>
        <v/>
      </c>
    </row>
    <row r="412" spans="1:47" ht="18" customHeight="1" thickBot="1" x14ac:dyDescent="0.25">
      <c r="A412" s="142"/>
      <c r="B412" s="138"/>
      <c r="C412" s="139"/>
      <c r="D412" s="139"/>
      <c r="E412" s="139"/>
      <c r="F412" s="140"/>
      <c r="G412" s="159"/>
      <c r="H412" s="161"/>
      <c r="I412" s="161"/>
      <c r="J412" s="154"/>
      <c r="K412" s="168"/>
      <c r="L412" s="170"/>
      <c r="M412" s="154"/>
      <c r="N412" s="168"/>
      <c r="O412" s="154"/>
      <c r="P412" s="166"/>
      <c r="Q412" s="154"/>
      <c r="R412" s="166"/>
      <c r="S412" s="164"/>
      <c r="T412" s="185"/>
      <c r="U412" s="187"/>
      <c r="V412" s="164"/>
      <c r="W412" s="185"/>
      <c r="X412" s="187"/>
      <c r="Y412" s="164"/>
      <c r="Z412" s="190"/>
      <c r="AA412" s="190"/>
      <c r="AB412" s="190"/>
      <c r="AC412" s="190"/>
      <c r="AD412" s="174"/>
      <c r="AE412" s="66"/>
      <c r="AF412" s="172"/>
      <c r="AG412" s="172"/>
      <c r="AH412" s="181"/>
      <c r="AI412" s="182"/>
      <c r="AJ412" s="182"/>
      <c r="AK412" s="182"/>
      <c r="AL412" s="183"/>
      <c r="AM412" s="176"/>
      <c r="AN412" s="176"/>
      <c r="AO412" s="178"/>
      <c r="AQ412" s="192"/>
      <c r="AR412" s="192"/>
      <c r="AU412" s="395"/>
    </row>
    <row r="413" spans="1:47" ht="18" customHeight="1" x14ac:dyDescent="0.2">
      <c r="A413" s="141"/>
      <c r="B413" s="135"/>
      <c r="C413" s="136"/>
      <c r="D413" s="136"/>
      <c r="E413" s="136"/>
      <c r="F413" s="137"/>
      <c r="G413" s="158"/>
      <c r="H413" s="160"/>
      <c r="I413" s="162"/>
      <c r="J413" s="153"/>
      <c r="K413" s="167"/>
      <c r="L413" s="169"/>
      <c r="M413" s="153"/>
      <c r="N413" s="167"/>
      <c r="O413" s="153"/>
      <c r="P413" s="165"/>
      <c r="Q413" s="153"/>
      <c r="R413" s="165"/>
      <c r="S413" s="163"/>
      <c r="T413" s="184"/>
      <c r="U413" s="186"/>
      <c r="V413" s="163"/>
      <c r="W413" s="184"/>
      <c r="X413" s="186"/>
      <c r="Y413" s="188"/>
      <c r="Z413" s="189"/>
      <c r="AA413" s="191"/>
      <c r="AB413" s="191"/>
      <c r="AC413" s="191"/>
      <c r="AD413" s="173"/>
      <c r="AE413" s="12"/>
      <c r="AF413" s="171"/>
      <c r="AG413" s="171"/>
      <c r="AH413" s="135"/>
      <c r="AI413" s="179"/>
      <c r="AJ413" s="179"/>
      <c r="AK413" s="179"/>
      <c r="AL413" s="180"/>
      <c r="AM413" s="175"/>
      <c r="AN413" s="175"/>
      <c r="AO413" s="177"/>
      <c r="AQ413" s="192">
        <f>IF(G413="x", 1,0)</f>
        <v>0</v>
      </c>
      <c r="AR413" s="192">
        <f>IF(H413="x", 1,0)</f>
        <v>0</v>
      </c>
      <c r="AU413" s="395" t="str">
        <f>IF(A413="","",12)</f>
        <v/>
      </c>
    </row>
    <row r="414" spans="1:47" ht="18" customHeight="1" thickBot="1" x14ac:dyDescent="0.25">
      <c r="A414" s="142"/>
      <c r="B414" s="138"/>
      <c r="C414" s="139"/>
      <c r="D414" s="139"/>
      <c r="E414" s="139"/>
      <c r="F414" s="140"/>
      <c r="G414" s="159"/>
      <c r="H414" s="161"/>
      <c r="I414" s="161"/>
      <c r="J414" s="154"/>
      <c r="K414" s="168"/>
      <c r="L414" s="170"/>
      <c r="M414" s="154"/>
      <c r="N414" s="168"/>
      <c r="O414" s="154"/>
      <c r="P414" s="166"/>
      <c r="Q414" s="154"/>
      <c r="R414" s="166"/>
      <c r="S414" s="164"/>
      <c r="T414" s="185"/>
      <c r="U414" s="187"/>
      <c r="V414" s="164"/>
      <c r="W414" s="185"/>
      <c r="X414" s="187"/>
      <c r="Y414" s="164"/>
      <c r="Z414" s="190"/>
      <c r="AA414" s="190"/>
      <c r="AB414" s="190"/>
      <c r="AC414" s="190"/>
      <c r="AD414" s="174"/>
      <c r="AE414" s="66"/>
      <c r="AF414" s="172"/>
      <c r="AG414" s="172"/>
      <c r="AH414" s="181"/>
      <c r="AI414" s="182"/>
      <c r="AJ414" s="182"/>
      <c r="AK414" s="182"/>
      <c r="AL414" s="183"/>
      <c r="AM414" s="176"/>
      <c r="AN414" s="176"/>
      <c r="AO414" s="178"/>
      <c r="AQ414" s="192"/>
      <c r="AR414" s="192"/>
      <c r="AU414" s="395"/>
    </row>
    <row r="415" spans="1:47" ht="18" customHeight="1" x14ac:dyDescent="0.2">
      <c r="A415" s="141"/>
      <c r="B415" s="135"/>
      <c r="C415" s="136"/>
      <c r="D415" s="136"/>
      <c r="E415" s="136"/>
      <c r="F415" s="137"/>
      <c r="G415" s="158"/>
      <c r="H415" s="160"/>
      <c r="I415" s="162"/>
      <c r="J415" s="153"/>
      <c r="K415" s="167"/>
      <c r="L415" s="169"/>
      <c r="M415" s="153"/>
      <c r="N415" s="167"/>
      <c r="O415" s="153"/>
      <c r="P415" s="165"/>
      <c r="Q415" s="153"/>
      <c r="R415" s="165"/>
      <c r="S415" s="163"/>
      <c r="T415" s="184"/>
      <c r="U415" s="186"/>
      <c r="V415" s="163"/>
      <c r="W415" s="184"/>
      <c r="X415" s="186"/>
      <c r="Y415" s="188"/>
      <c r="Z415" s="189"/>
      <c r="AA415" s="191"/>
      <c r="AB415" s="191"/>
      <c r="AC415" s="191"/>
      <c r="AD415" s="173"/>
      <c r="AE415" s="12"/>
      <c r="AF415" s="171"/>
      <c r="AG415" s="171"/>
      <c r="AH415" s="135"/>
      <c r="AI415" s="179"/>
      <c r="AJ415" s="179"/>
      <c r="AK415" s="179"/>
      <c r="AL415" s="180"/>
      <c r="AM415" s="175"/>
      <c r="AN415" s="175"/>
      <c r="AO415" s="177"/>
      <c r="AQ415" s="192">
        <f>IF(G415="x", 1,0)</f>
        <v>0</v>
      </c>
      <c r="AR415" s="192">
        <f>IF(H415="x", 1,0)</f>
        <v>0</v>
      </c>
      <c r="AU415" s="395" t="str">
        <f>IF(A415="","",12)</f>
        <v/>
      </c>
    </row>
    <row r="416" spans="1:47" ht="18" customHeight="1" thickBot="1" x14ac:dyDescent="0.25">
      <c r="A416" s="142"/>
      <c r="B416" s="138"/>
      <c r="C416" s="139"/>
      <c r="D416" s="139"/>
      <c r="E416" s="139"/>
      <c r="F416" s="140"/>
      <c r="G416" s="159"/>
      <c r="H416" s="161"/>
      <c r="I416" s="161"/>
      <c r="J416" s="154"/>
      <c r="K416" s="168"/>
      <c r="L416" s="170"/>
      <c r="M416" s="154"/>
      <c r="N416" s="168"/>
      <c r="O416" s="154"/>
      <c r="P416" s="166"/>
      <c r="Q416" s="154"/>
      <c r="R416" s="166"/>
      <c r="S416" s="164"/>
      <c r="T416" s="185"/>
      <c r="U416" s="187"/>
      <c r="V416" s="164"/>
      <c r="W416" s="185"/>
      <c r="X416" s="187"/>
      <c r="Y416" s="164"/>
      <c r="Z416" s="190"/>
      <c r="AA416" s="190"/>
      <c r="AB416" s="190"/>
      <c r="AC416" s="190"/>
      <c r="AD416" s="174"/>
      <c r="AE416" s="66"/>
      <c r="AF416" s="172"/>
      <c r="AG416" s="172"/>
      <c r="AH416" s="181"/>
      <c r="AI416" s="182"/>
      <c r="AJ416" s="182"/>
      <c r="AK416" s="182"/>
      <c r="AL416" s="183"/>
      <c r="AM416" s="176"/>
      <c r="AN416" s="176"/>
      <c r="AO416" s="178"/>
      <c r="AQ416" s="192"/>
      <c r="AR416" s="192"/>
      <c r="AU416" s="395"/>
    </row>
    <row r="417" spans="1:47" ht="18" customHeight="1" x14ac:dyDescent="0.2">
      <c r="A417" s="141"/>
      <c r="B417" s="135"/>
      <c r="C417" s="136"/>
      <c r="D417" s="136"/>
      <c r="E417" s="136"/>
      <c r="F417" s="137"/>
      <c r="G417" s="158"/>
      <c r="H417" s="160"/>
      <c r="I417" s="162"/>
      <c r="J417" s="153"/>
      <c r="K417" s="167"/>
      <c r="L417" s="169"/>
      <c r="M417" s="153"/>
      <c r="N417" s="167"/>
      <c r="O417" s="153"/>
      <c r="P417" s="165"/>
      <c r="Q417" s="153"/>
      <c r="R417" s="165"/>
      <c r="S417" s="163"/>
      <c r="T417" s="184"/>
      <c r="U417" s="186"/>
      <c r="V417" s="163"/>
      <c r="W417" s="184"/>
      <c r="X417" s="186"/>
      <c r="Y417" s="188"/>
      <c r="Z417" s="189"/>
      <c r="AA417" s="191"/>
      <c r="AB417" s="191"/>
      <c r="AC417" s="191"/>
      <c r="AD417" s="173"/>
      <c r="AE417" s="12"/>
      <c r="AF417" s="171"/>
      <c r="AG417" s="171"/>
      <c r="AH417" s="135"/>
      <c r="AI417" s="179"/>
      <c r="AJ417" s="179"/>
      <c r="AK417" s="179"/>
      <c r="AL417" s="180"/>
      <c r="AM417" s="175"/>
      <c r="AN417" s="175"/>
      <c r="AO417" s="177"/>
      <c r="AQ417" s="192">
        <f>IF(G417="x", 1,0)</f>
        <v>0</v>
      </c>
      <c r="AR417" s="192">
        <f>IF(H417="x", 1,0)</f>
        <v>0</v>
      </c>
      <c r="AU417" s="395" t="str">
        <f>IF(A417="","",12)</f>
        <v/>
      </c>
    </row>
    <row r="418" spans="1:47" ht="18" customHeight="1" thickBot="1" x14ac:dyDescent="0.25">
      <c r="A418" s="142"/>
      <c r="B418" s="138"/>
      <c r="C418" s="139"/>
      <c r="D418" s="139"/>
      <c r="E418" s="139"/>
      <c r="F418" s="140"/>
      <c r="G418" s="159"/>
      <c r="H418" s="161"/>
      <c r="I418" s="161"/>
      <c r="J418" s="154"/>
      <c r="K418" s="168"/>
      <c r="L418" s="170"/>
      <c r="M418" s="154"/>
      <c r="N418" s="168"/>
      <c r="O418" s="154"/>
      <c r="P418" s="166"/>
      <c r="Q418" s="154"/>
      <c r="R418" s="166"/>
      <c r="S418" s="164"/>
      <c r="T418" s="185"/>
      <c r="U418" s="187"/>
      <c r="V418" s="164"/>
      <c r="W418" s="185"/>
      <c r="X418" s="187"/>
      <c r="Y418" s="164"/>
      <c r="Z418" s="190"/>
      <c r="AA418" s="190"/>
      <c r="AB418" s="190"/>
      <c r="AC418" s="190"/>
      <c r="AD418" s="174"/>
      <c r="AE418" s="66"/>
      <c r="AF418" s="172"/>
      <c r="AG418" s="172"/>
      <c r="AH418" s="181"/>
      <c r="AI418" s="182"/>
      <c r="AJ418" s="182"/>
      <c r="AK418" s="182"/>
      <c r="AL418" s="183"/>
      <c r="AM418" s="176"/>
      <c r="AN418" s="176"/>
      <c r="AO418" s="178"/>
      <c r="AQ418" s="192"/>
      <c r="AR418" s="192"/>
      <c r="AU418" s="395"/>
    </row>
    <row r="419" spans="1:47" ht="18" customHeight="1" x14ac:dyDescent="0.2">
      <c r="A419" s="141"/>
      <c r="B419" s="135"/>
      <c r="C419" s="136"/>
      <c r="D419" s="136"/>
      <c r="E419" s="136"/>
      <c r="F419" s="137"/>
      <c r="G419" s="158"/>
      <c r="H419" s="160"/>
      <c r="I419" s="162"/>
      <c r="J419" s="153"/>
      <c r="K419" s="167"/>
      <c r="L419" s="169"/>
      <c r="M419" s="153"/>
      <c r="N419" s="167"/>
      <c r="O419" s="153"/>
      <c r="P419" s="165"/>
      <c r="Q419" s="153"/>
      <c r="R419" s="165"/>
      <c r="S419" s="163"/>
      <c r="T419" s="184"/>
      <c r="U419" s="186"/>
      <c r="V419" s="163"/>
      <c r="W419" s="184"/>
      <c r="X419" s="186"/>
      <c r="Y419" s="188"/>
      <c r="Z419" s="189"/>
      <c r="AA419" s="191"/>
      <c r="AB419" s="191"/>
      <c r="AC419" s="191"/>
      <c r="AD419" s="173"/>
      <c r="AE419" s="12"/>
      <c r="AF419" s="171"/>
      <c r="AG419" s="171"/>
      <c r="AH419" s="135"/>
      <c r="AI419" s="179"/>
      <c r="AJ419" s="179"/>
      <c r="AK419" s="179"/>
      <c r="AL419" s="180"/>
      <c r="AM419" s="175"/>
      <c r="AN419" s="175"/>
      <c r="AO419" s="177"/>
      <c r="AQ419" s="192">
        <f>IF(G419="x", 1,0)</f>
        <v>0</v>
      </c>
      <c r="AR419" s="192">
        <f>IF(H419="x", 1,0)</f>
        <v>0</v>
      </c>
      <c r="AU419" s="395" t="str">
        <f>IF(A419="","",12)</f>
        <v/>
      </c>
    </row>
    <row r="420" spans="1:47" ht="18" customHeight="1" thickBot="1" x14ac:dyDescent="0.25">
      <c r="A420" s="142"/>
      <c r="B420" s="138"/>
      <c r="C420" s="139"/>
      <c r="D420" s="139"/>
      <c r="E420" s="139"/>
      <c r="F420" s="140"/>
      <c r="G420" s="159"/>
      <c r="H420" s="161"/>
      <c r="I420" s="161"/>
      <c r="J420" s="154"/>
      <c r="K420" s="168"/>
      <c r="L420" s="170"/>
      <c r="M420" s="154"/>
      <c r="N420" s="168"/>
      <c r="O420" s="154"/>
      <c r="P420" s="166"/>
      <c r="Q420" s="154"/>
      <c r="R420" s="166"/>
      <c r="S420" s="164"/>
      <c r="T420" s="185"/>
      <c r="U420" s="187"/>
      <c r="V420" s="164"/>
      <c r="W420" s="185"/>
      <c r="X420" s="187"/>
      <c r="Y420" s="164"/>
      <c r="Z420" s="190"/>
      <c r="AA420" s="190"/>
      <c r="AB420" s="190"/>
      <c r="AC420" s="190"/>
      <c r="AD420" s="174"/>
      <c r="AE420" s="66"/>
      <c r="AF420" s="172"/>
      <c r="AG420" s="172"/>
      <c r="AH420" s="181"/>
      <c r="AI420" s="182"/>
      <c r="AJ420" s="182"/>
      <c r="AK420" s="182"/>
      <c r="AL420" s="183"/>
      <c r="AM420" s="176"/>
      <c r="AN420" s="176"/>
      <c r="AO420" s="178"/>
      <c r="AQ420" s="192"/>
      <c r="AR420" s="192"/>
      <c r="AU420" s="395"/>
    </row>
    <row r="421" spans="1:47" ht="18" customHeight="1" x14ac:dyDescent="0.2">
      <c r="A421" s="141"/>
      <c r="B421" s="135"/>
      <c r="C421" s="136"/>
      <c r="D421" s="136"/>
      <c r="E421" s="136"/>
      <c r="F421" s="137"/>
      <c r="G421" s="158"/>
      <c r="H421" s="160"/>
      <c r="I421" s="162"/>
      <c r="J421" s="153"/>
      <c r="K421" s="167"/>
      <c r="L421" s="169"/>
      <c r="M421" s="153"/>
      <c r="N421" s="167"/>
      <c r="O421" s="153"/>
      <c r="P421" s="165"/>
      <c r="Q421" s="153"/>
      <c r="R421" s="165"/>
      <c r="S421" s="163"/>
      <c r="T421" s="184"/>
      <c r="U421" s="186"/>
      <c r="V421" s="163"/>
      <c r="W421" s="184"/>
      <c r="X421" s="186"/>
      <c r="Y421" s="188"/>
      <c r="Z421" s="189"/>
      <c r="AA421" s="191"/>
      <c r="AB421" s="191"/>
      <c r="AC421" s="191"/>
      <c r="AD421" s="173"/>
      <c r="AE421" s="12"/>
      <c r="AF421" s="171"/>
      <c r="AG421" s="171"/>
      <c r="AH421" s="135"/>
      <c r="AI421" s="179"/>
      <c r="AJ421" s="179"/>
      <c r="AK421" s="179"/>
      <c r="AL421" s="180"/>
      <c r="AM421" s="175"/>
      <c r="AN421" s="175"/>
      <c r="AO421" s="177"/>
      <c r="AQ421" s="192">
        <f>IF(G421="x", 1,0)</f>
        <v>0</v>
      </c>
      <c r="AR421" s="192">
        <f>IF(H421="x", 1,0)</f>
        <v>0</v>
      </c>
      <c r="AU421" s="395" t="str">
        <f>IF(A421="","",12)</f>
        <v/>
      </c>
    </row>
    <row r="422" spans="1:47" ht="18" customHeight="1" thickBot="1" x14ac:dyDescent="0.25">
      <c r="A422" s="142"/>
      <c r="B422" s="138"/>
      <c r="C422" s="139"/>
      <c r="D422" s="139"/>
      <c r="E422" s="139"/>
      <c r="F422" s="140"/>
      <c r="G422" s="159"/>
      <c r="H422" s="161"/>
      <c r="I422" s="161"/>
      <c r="J422" s="154"/>
      <c r="K422" s="168"/>
      <c r="L422" s="170"/>
      <c r="M422" s="154"/>
      <c r="N422" s="168"/>
      <c r="O422" s="154"/>
      <c r="P422" s="166"/>
      <c r="Q422" s="154"/>
      <c r="R422" s="166"/>
      <c r="S422" s="164"/>
      <c r="T422" s="185"/>
      <c r="U422" s="187"/>
      <c r="V422" s="164"/>
      <c r="W422" s="185"/>
      <c r="X422" s="187"/>
      <c r="Y422" s="164"/>
      <c r="Z422" s="190"/>
      <c r="AA422" s="190"/>
      <c r="AB422" s="190"/>
      <c r="AC422" s="190"/>
      <c r="AD422" s="174"/>
      <c r="AE422" s="66"/>
      <c r="AF422" s="172"/>
      <c r="AG422" s="172"/>
      <c r="AH422" s="181"/>
      <c r="AI422" s="182"/>
      <c r="AJ422" s="182"/>
      <c r="AK422" s="182"/>
      <c r="AL422" s="183"/>
      <c r="AM422" s="176"/>
      <c r="AN422" s="176"/>
      <c r="AO422" s="178"/>
      <c r="AQ422" s="192"/>
      <c r="AR422" s="192"/>
      <c r="AU422" s="395"/>
    </row>
    <row r="423" spans="1:47" ht="18" customHeight="1" x14ac:dyDescent="0.2">
      <c r="A423" s="141"/>
      <c r="B423" s="135"/>
      <c r="C423" s="136"/>
      <c r="D423" s="136"/>
      <c r="E423" s="136"/>
      <c r="F423" s="137"/>
      <c r="G423" s="158"/>
      <c r="H423" s="160"/>
      <c r="I423" s="162"/>
      <c r="J423" s="153"/>
      <c r="K423" s="167"/>
      <c r="L423" s="169"/>
      <c r="M423" s="153"/>
      <c r="N423" s="167"/>
      <c r="O423" s="153"/>
      <c r="P423" s="165"/>
      <c r="Q423" s="153"/>
      <c r="R423" s="165"/>
      <c r="S423" s="163"/>
      <c r="T423" s="184"/>
      <c r="U423" s="186"/>
      <c r="V423" s="163"/>
      <c r="W423" s="184"/>
      <c r="X423" s="186"/>
      <c r="Y423" s="188"/>
      <c r="Z423" s="189"/>
      <c r="AA423" s="191"/>
      <c r="AB423" s="191"/>
      <c r="AC423" s="191"/>
      <c r="AD423" s="173"/>
      <c r="AE423" s="12"/>
      <c r="AF423" s="171"/>
      <c r="AG423" s="171"/>
      <c r="AH423" s="135"/>
      <c r="AI423" s="179"/>
      <c r="AJ423" s="179"/>
      <c r="AK423" s="179"/>
      <c r="AL423" s="180"/>
      <c r="AM423" s="175"/>
      <c r="AN423" s="175"/>
      <c r="AO423" s="177"/>
      <c r="AQ423" s="192">
        <f>IF(G423="x", 1,0)</f>
        <v>0</v>
      </c>
      <c r="AR423" s="192">
        <f>IF(H423="x", 1,0)</f>
        <v>0</v>
      </c>
      <c r="AU423" s="395" t="str">
        <f>IF(A423="","",12)</f>
        <v/>
      </c>
    </row>
    <row r="424" spans="1:47" ht="18" customHeight="1" thickBot="1" x14ac:dyDescent="0.25">
      <c r="A424" s="142"/>
      <c r="B424" s="138"/>
      <c r="C424" s="139"/>
      <c r="D424" s="139"/>
      <c r="E424" s="139"/>
      <c r="F424" s="140"/>
      <c r="G424" s="159"/>
      <c r="H424" s="161"/>
      <c r="I424" s="161"/>
      <c r="J424" s="154"/>
      <c r="K424" s="168"/>
      <c r="L424" s="170"/>
      <c r="M424" s="154"/>
      <c r="N424" s="168"/>
      <c r="O424" s="154"/>
      <c r="P424" s="166"/>
      <c r="Q424" s="154"/>
      <c r="R424" s="166"/>
      <c r="S424" s="164"/>
      <c r="T424" s="185"/>
      <c r="U424" s="187"/>
      <c r="V424" s="164"/>
      <c r="W424" s="185"/>
      <c r="X424" s="187"/>
      <c r="Y424" s="164"/>
      <c r="Z424" s="190"/>
      <c r="AA424" s="190"/>
      <c r="AB424" s="190"/>
      <c r="AC424" s="190"/>
      <c r="AD424" s="174"/>
      <c r="AE424" s="66"/>
      <c r="AF424" s="172"/>
      <c r="AG424" s="172"/>
      <c r="AH424" s="181"/>
      <c r="AI424" s="182"/>
      <c r="AJ424" s="182"/>
      <c r="AK424" s="182"/>
      <c r="AL424" s="183"/>
      <c r="AM424" s="176"/>
      <c r="AN424" s="176"/>
      <c r="AO424" s="178"/>
      <c r="AQ424" s="192"/>
      <c r="AR424" s="192"/>
      <c r="AU424" s="395"/>
    </row>
    <row r="425" spans="1:47" ht="18" customHeight="1" x14ac:dyDescent="0.2">
      <c r="A425" s="141"/>
      <c r="B425" s="135"/>
      <c r="C425" s="136"/>
      <c r="D425" s="136"/>
      <c r="E425" s="136"/>
      <c r="F425" s="137"/>
      <c r="G425" s="158"/>
      <c r="H425" s="160"/>
      <c r="I425" s="162"/>
      <c r="J425" s="153"/>
      <c r="K425" s="167"/>
      <c r="L425" s="169"/>
      <c r="M425" s="153"/>
      <c r="N425" s="167"/>
      <c r="O425" s="153"/>
      <c r="P425" s="165"/>
      <c r="Q425" s="153"/>
      <c r="R425" s="165"/>
      <c r="S425" s="163"/>
      <c r="T425" s="184"/>
      <c r="U425" s="186"/>
      <c r="V425" s="163"/>
      <c r="W425" s="184"/>
      <c r="X425" s="186"/>
      <c r="Y425" s="188"/>
      <c r="Z425" s="189"/>
      <c r="AA425" s="191"/>
      <c r="AB425" s="191"/>
      <c r="AC425" s="191"/>
      <c r="AD425" s="173"/>
      <c r="AE425" s="12"/>
      <c r="AF425" s="171"/>
      <c r="AG425" s="171"/>
      <c r="AH425" s="135"/>
      <c r="AI425" s="179"/>
      <c r="AJ425" s="179"/>
      <c r="AK425" s="179"/>
      <c r="AL425" s="180"/>
      <c r="AM425" s="175"/>
      <c r="AN425" s="175"/>
      <c r="AO425" s="177"/>
      <c r="AQ425" s="192">
        <f>IF(G425="x", 1,0)</f>
        <v>0</v>
      </c>
      <c r="AR425" s="192">
        <f>IF(H425="x", 1,0)</f>
        <v>0</v>
      </c>
      <c r="AU425" s="395" t="str">
        <f>IF(A425="","",12)</f>
        <v/>
      </c>
    </row>
    <row r="426" spans="1:47" ht="18" customHeight="1" thickBot="1" x14ac:dyDescent="0.25">
      <c r="A426" s="142"/>
      <c r="B426" s="138"/>
      <c r="C426" s="139"/>
      <c r="D426" s="139"/>
      <c r="E426" s="139"/>
      <c r="F426" s="140"/>
      <c r="G426" s="159"/>
      <c r="H426" s="161"/>
      <c r="I426" s="161"/>
      <c r="J426" s="154"/>
      <c r="K426" s="168"/>
      <c r="L426" s="170"/>
      <c r="M426" s="154"/>
      <c r="N426" s="168"/>
      <c r="O426" s="154"/>
      <c r="P426" s="166"/>
      <c r="Q426" s="154"/>
      <c r="R426" s="166"/>
      <c r="S426" s="164"/>
      <c r="T426" s="185"/>
      <c r="U426" s="187"/>
      <c r="V426" s="164"/>
      <c r="W426" s="185"/>
      <c r="X426" s="187"/>
      <c r="Y426" s="164"/>
      <c r="Z426" s="190"/>
      <c r="AA426" s="190"/>
      <c r="AB426" s="190"/>
      <c r="AC426" s="190"/>
      <c r="AD426" s="174"/>
      <c r="AE426" s="66"/>
      <c r="AF426" s="172"/>
      <c r="AG426" s="172"/>
      <c r="AH426" s="181"/>
      <c r="AI426" s="182"/>
      <c r="AJ426" s="182"/>
      <c r="AK426" s="182"/>
      <c r="AL426" s="183"/>
      <c r="AM426" s="176"/>
      <c r="AN426" s="176"/>
      <c r="AO426" s="178"/>
      <c r="AQ426" s="192"/>
      <c r="AR426" s="192"/>
      <c r="AU426" s="395"/>
    </row>
    <row r="427" spans="1:47" ht="18" customHeight="1" thickBot="1" x14ac:dyDescent="0.25">
      <c r="A427" s="4"/>
      <c r="B427" s="5"/>
      <c r="C427" s="5"/>
      <c r="D427" s="5"/>
      <c r="E427" s="5"/>
      <c r="F427" s="5"/>
      <c r="G427" s="5"/>
      <c r="H427" s="5"/>
      <c r="I427" s="6"/>
      <c r="J427" s="10"/>
      <c r="K427" s="16"/>
      <c r="L427" s="9"/>
      <c r="M427" s="8"/>
      <c r="N427" s="9"/>
      <c r="O427" s="8"/>
      <c r="P427" s="9"/>
      <c r="Q427" s="9"/>
      <c r="R427" s="9"/>
      <c r="S427" s="3"/>
      <c r="T427" s="8"/>
      <c r="U427" s="9"/>
      <c r="V427" s="3"/>
      <c r="W427" s="8"/>
      <c r="X427" s="9"/>
      <c r="Y427" s="10"/>
      <c r="Z427" s="10"/>
      <c r="AA427" s="10"/>
      <c r="AB427" s="10"/>
      <c r="AC427" s="10"/>
      <c r="AD427" s="10"/>
      <c r="AE427" s="10"/>
      <c r="AF427" s="10"/>
      <c r="AG427" s="10"/>
      <c r="AH427" s="7"/>
      <c r="AI427" s="7"/>
      <c r="AJ427" s="7"/>
      <c r="AK427" s="7"/>
      <c r="AL427" s="7"/>
      <c r="AM427" s="11"/>
      <c r="AN427" s="5"/>
      <c r="AO427" s="5"/>
    </row>
    <row r="428" spans="1:47" ht="18" customHeight="1" thickBot="1" x14ac:dyDescent="0.25">
      <c r="A428" s="42"/>
      <c r="B428" s="43"/>
      <c r="C428" s="43"/>
      <c r="D428" s="43"/>
      <c r="E428" s="43"/>
      <c r="F428" s="43"/>
      <c r="G428" s="43"/>
      <c r="H428" s="43"/>
      <c r="I428" s="44"/>
      <c r="J428" s="150" t="s">
        <v>173</v>
      </c>
      <c r="K428" s="151"/>
      <c r="L428" s="67" t="s">
        <v>174</v>
      </c>
      <c r="M428" s="152" t="s">
        <v>172</v>
      </c>
      <c r="N428" s="152"/>
      <c r="O428" s="152" t="s">
        <v>171</v>
      </c>
      <c r="P428" s="152"/>
      <c r="Q428" s="265" t="s">
        <v>162</v>
      </c>
      <c r="R428" s="264"/>
      <c r="S428" s="152" t="s">
        <v>155</v>
      </c>
      <c r="T428" s="152"/>
      <c r="U428" s="152"/>
      <c r="V428" s="152" t="s">
        <v>156</v>
      </c>
      <c r="W428" s="152"/>
      <c r="X428" s="152"/>
      <c r="Y428" s="10"/>
      <c r="Z428" s="10"/>
      <c r="AA428" s="10"/>
      <c r="AB428" s="10"/>
      <c r="AC428" s="10"/>
      <c r="AD428" s="10"/>
      <c r="AE428" s="10"/>
      <c r="AF428" s="10"/>
      <c r="AG428" s="10"/>
      <c r="AH428" s="7"/>
      <c r="AI428" s="7"/>
      <c r="AJ428" s="7"/>
      <c r="AK428" s="7"/>
      <c r="AL428" s="7"/>
      <c r="AM428" s="11"/>
      <c r="AN428" s="5"/>
      <c r="AO428" s="5"/>
      <c r="AP428" s="17"/>
      <c r="AQ428" s="17"/>
      <c r="AR428" s="17"/>
    </row>
    <row r="429" spans="1:47" ht="18" customHeight="1" thickBot="1" x14ac:dyDescent="0.25">
      <c r="A429" s="155" t="s">
        <v>163</v>
      </c>
      <c r="B429" s="156"/>
      <c r="C429" s="156"/>
      <c r="D429" s="156"/>
      <c r="E429" s="156"/>
      <c r="F429" s="156"/>
      <c r="G429" s="156"/>
      <c r="H429" s="156"/>
      <c r="I429" s="157"/>
      <c r="J429" s="143">
        <f>SUM(K23:K426)</f>
        <v>162</v>
      </c>
      <c r="K429" s="145"/>
      <c r="L429" s="45">
        <f>SUM(L23:L426)</f>
        <v>78</v>
      </c>
      <c r="M429" s="143">
        <f>SUM(N23:N426)</f>
        <v>212</v>
      </c>
      <c r="N429" s="145"/>
      <c r="O429" s="143">
        <f>SUM(P23:P426)</f>
        <v>22</v>
      </c>
      <c r="P429" s="145"/>
      <c r="Q429" s="143">
        <f>SUM(R23:R426)</f>
        <v>0</v>
      </c>
      <c r="R429" s="145"/>
      <c r="S429" s="143">
        <f>SUM(U23:U426)</f>
        <v>0</v>
      </c>
      <c r="T429" s="144"/>
      <c r="U429" s="145"/>
      <c r="V429" s="143">
        <f>SUM(X23:X426)</f>
        <v>0</v>
      </c>
      <c r="W429" s="144"/>
      <c r="X429" s="145"/>
      <c r="Y429" s="104"/>
      <c r="Z429" s="104"/>
      <c r="AA429" s="104"/>
      <c r="AB429" s="104"/>
      <c r="AC429" s="104"/>
      <c r="AD429" s="104"/>
      <c r="AE429" s="104"/>
      <c r="AF429" s="104"/>
      <c r="AG429" s="104"/>
      <c r="AH429" s="104"/>
      <c r="AI429" s="104"/>
      <c r="AJ429" s="104"/>
      <c r="AK429" s="104"/>
      <c r="AL429" s="104"/>
      <c r="AM429" s="104"/>
      <c r="AN429" s="104"/>
      <c r="AO429" s="104"/>
    </row>
  </sheetData>
  <sheetProtection password="C408" sheet="1" objects="1" scenarios="1"/>
  <customSheetViews>
    <customSheetView guid="{78318A9D-B3F4-46C2-B204-9E7EAB1E0C8E}" showPageBreaks="1" fitToPage="1" printArea="1" hiddenColumns="1">
      <selection activeCell="AE23" sqref="A23:IV24"/>
      <pageMargins left="0.19685039370078741" right="0" top="0.31496062992125984" bottom="0.35433070866141736" header="0.78" footer="0.15748031496062992"/>
      <printOptions verticalCentered="1"/>
      <pageSetup paperSize="9" scale="55" fitToHeight="20" orientation="landscape" r:id="rId1"/>
      <headerFooter alignWithMargins="0">
        <oddHeader>&amp;R&amp;"Calibri,Normal"&amp;11Page N° &amp;P  /</oddHeader>
      </headerFooter>
    </customSheetView>
    <customSheetView guid="{CC98A995-0B31-4CDB-BB88-F42CE452C3B9}" showPageBreaks="1" fitToPage="1" printArea="1" hiddenColumns="1" topLeftCell="A7">
      <pane xSplit="30" ySplit="16" topLeftCell="AE23" activePane="bottomRight" state="frozen"/>
      <selection pane="bottomRight" activeCell="AE23" sqref="A23:IV24"/>
      <pageMargins left="0.19685039370078741" right="0" top="0.31496062992125984" bottom="0.35433070866141736" header="0.78" footer="0.15748031496062992"/>
      <printOptions verticalCentered="1"/>
      <pageSetup paperSize="9" scale="55" fitToHeight="20" orientation="landscape" r:id="rId2"/>
      <headerFooter alignWithMargins="0">
        <oddHeader>&amp;R&amp;"Calibri,Normal"&amp;11Page N° &amp;P  /</oddHeader>
      </headerFooter>
    </customSheetView>
  </customSheetViews>
  <mergeCells count="7382">
    <mergeCell ref="AQ423:AQ424"/>
    <mergeCell ref="AR423:AR424"/>
    <mergeCell ref="AU419:AU420"/>
    <mergeCell ref="AU421:AU422"/>
    <mergeCell ref="AU423:AU424"/>
    <mergeCell ref="AU425:AU426"/>
    <mergeCell ref="AQ413:AQ414"/>
    <mergeCell ref="AR413:AR414"/>
    <mergeCell ref="AQ415:AQ416"/>
    <mergeCell ref="AR415:AR416"/>
    <mergeCell ref="AQ417:AQ418"/>
    <mergeCell ref="AR417:AR418"/>
    <mergeCell ref="AU385:AU386"/>
    <mergeCell ref="AU387:AU388"/>
    <mergeCell ref="AU365:AU366"/>
    <mergeCell ref="AU367:AU368"/>
    <mergeCell ref="AU369:AU370"/>
    <mergeCell ref="AU371:AU372"/>
    <mergeCell ref="AU373:AU374"/>
    <mergeCell ref="AU375:AU376"/>
    <mergeCell ref="AQ425:AQ426"/>
    <mergeCell ref="AR425:AR426"/>
    <mergeCell ref="AQ419:AQ420"/>
    <mergeCell ref="AR419:AR420"/>
    <mergeCell ref="AQ421:AQ422"/>
    <mergeCell ref="AR421:AR422"/>
    <mergeCell ref="AQ375:AQ376"/>
    <mergeCell ref="AR375:AR376"/>
    <mergeCell ref="AQ365:AQ366"/>
    <mergeCell ref="AR365:AR366"/>
    <mergeCell ref="AQ367:AQ368"/>
    <mergeCell ref="AR367:AR368"/>
    <mergeCell ref="AU307:AU308"/>
    <mergeCell ref="AU309:AU310"/>
    <mergeCell ref="AU311:AU312"/>
    <mergeCell ref="AU413:AU414"/>
    <mergeCell ref="AU415:AU416"/>
    <mergeCell ref="AU417:AU418"/>
    <mergeCell ref="AR401:AR402"/>
    <mergeCell ref="AQ403:AQ404"/>
    <mergeCell ref="AR403:AR404"/>
    <mergeCell ref="AR389:AR390"/>
    <mergeCell ref="AQ391:AQ392"/>
    <mergeCell ref="AR391:AR392"/>
    <mergeCell ref="AQ393:AQ394"/>
    <mergeCell ref="AR393:AR394"/>
    <mergeCell ref="AQ395:AQ396"/>
    <mergeCell ref="AR395:AR396"/>
    <mergeCell ref="AQ411:AQ412"/>
    <mergeCell ref="AR411:AR412"/>
    <mergeCell ref="AR313:AR314"/>
    <mergeCell ref="AR385:AR386"/>
    <mergeCell ref="AQ387:AQ388"/>
    <mergeCell ref="AR387:AR388"/>
    <mergeCell ref="AQ389:AQ390"/>
    <mergeCell ref="AQ359:AQ360"/>
    <mergeCell ref="AR359:AR360"/>
    <mergeCell ref="AQ361:AQ362"/>
    <mergeCell ref="AR361:AR362"/>
    <mergeCell ref="AQ363:AQ364"/>
    <mergeCell ref="AR363:AR364"/>
    <mergeCell ref="AR325:AR326"/>
    <mergeCell ref="AQ327:AQ328"/>
    <mergeCell ref="AR327:AR328"/>
    <mergeCell ref="AU287:AU288"/>
    <mergeCell ref="AU289:AU290"/>
    <mergeCell ref="AU291:AU292"/>
    <mergeCell ref="AU293:AU294"/>
    <mergeCell ref="AU295:AU296"/>
    <mergeCell ref="AU297:AU298"/>
    <mergeCell ref="AU299:AU300"/>
    <mergeCell ref="AU401:AU402"/>
    <mergeCell ref="AU403:AU404"/>
    <mergeCell ref="AU405:AU406"/>
    <mergeCell ref="AU407:AU408"/>
    <mergeCell ref="AU409:AU410"/>
    <mergeCell ref="AU411:AU412"/>
    <mergeCell ref="AU389:AU390"/>
    <mergeCell ref="AU391:AU392"/>
    <mergeCell ref="AU393:AU394"/>
    <mergeCell ref="AU395:AU396"/>
    <mergeCell ref="AU397:AU398"/>
    <mergeCell ref="AU399:AU400"/>
    <mergeCell ref="AU377:AU378"/>
    <mergeCell ref="AU379:AU380"/>
    <mergeCell ref="AU381:AU382"/>
    <mergeCell ref="AU383:AU384"/>
    <mergeCell ref="AU353:AU354"/>
    <mergeCell ref="AU355:AU356"/>
    <mergeCell ref="AU357:AU358"/>
    <mergeCell ref="AU359:AU360"/>
    <mergeCell ref="AU361:AU362"/>
    <mergeCell ref="AU363:AU364"/>
    <mergeCell ref="AU301:AU302"/>
    <mergeCell ref="AU303:AU304"/>
    <mergeCell ref="AU305:AU306"/>
    <mergeCell ref="AU241:AU242"/>
    <mergeCell ref="AU243:AU244"/>
    <mergeCell ref="AU245:AU246"/>
    <mergeCell ref="AU247:AU248"/>
    <mergeCell ref="AU349:AU350"/>
    <mergeCell ref="AU351:AU352"/>
    <mergeCell ref="AU221:AU222"/>
    <mergeCell ref="AU223:AU224"/>
    <mergeCell ref="AU225:AU226"/>
    <mergeCell ref="AU227:AU228"/>
    <mergeCell ref="AU229:AU230"/>
    <mergeCell ref="AU231:AU232"/>
    <mergeCell ref="AU233:AU234"/>
    <mergeCell ref="AU235:AU236"/>
    <mergeCell ref="AU337:AU338"/>
    <mergeCell ref="AU339:AU340"/>
    <mergeCell ref="AU341:AU342"/>
    <mergeCell ref="AU343:AU344"/>
    <mergeCell ref="AU345:AU346"/>
    <mergeCell ref="AU347:AU348"/>
    <mergeCell ref="AU325:AU326"/>
    <mergeCell ref="AU327:AU328"/>
    <mergeCell ref="AU329:AU330"/>
    <mergeCell ref="AU331:AU332"/>
    <mergeCell ref="AU333:AU334"/>
    <mergeCell ref="AU335:AU336"/>
    <mergeCell ref="AU313:AU314"/>
    <mergeCell ref="AU315:AU316"/>
    <mergeCell ref="AU317:AU318"/>
    <mergeCell ref="AU319:AU320"/>
    <mergeCell ref="AU321:AU322"/>
    <mergeCell ref="AU323:AU324"/>
    <mergeCell ref="AU181:AU182"/>
    <mergeCell ref="AU183:AU184"/>
    <mergeCell ref="AU285:AU286"/>
    <mergeCell ref="AU155:AU156"/>
    <mergeCell ref="AU157:AU158"/>
    <mergeCell ref="AU159:AU160"/>
    <mergeCell ref="AU161:AU162"/>
    <mergeCell ref="AU163:AU164"/>
    <mergeCell ref="AU165:AU166"/>
    <mergeCell ref="AU167:AU168"/>
    <mergeCell ref="AU169:AU170"/>
    <mergeCell ref="AU171:AU172"/>
    <mergeCell ref="AU273:AU274"/>
    <mergeCell ref="AU275:AU276"/>
    <mergeCell ref="AU277:AU278"/>
    <mergeCell ref="AU279:AU280"/>
    <mergeCell ref="AU281:AU282"/>
    <mergeCell ref="AU283:AU284"/>
    <mergeCell ref="AU261:AU262"/>
    <mergeCell ref="AU263:AU264"/>
    <mergeCell ref="AU265:AU266"/>
    <mergeCell ref="AU267:AU268"/>
    <mergeCell ref="AU269:AU270"/>
    <mergeCell ref="AU271:AU272"/>
    <mergeCell ref="AU249:AU250"/>
    <mergeCell ref="AU251:AU252"/>
    <mergeCell ref="AU253:AU254"/>
    <mergeCell ref="AU255:AU256"/>
    <mergeCell ref="AU257:AU258"/>
    <mergeCell ref="AU259:AU260"/>
    <mergeCell ref="AU237:AU238"/>
    <mergeCell ref="AU239:AU240"/>
    <mergeCell ref="AU105:AU106"/>
    <mergeCell ref="AU107:AU108"/>
    <mergeCell ref="AU109:AU110"/>
    <mergeCell ref="AU111:AU112"/>
    <mergeCell ref="AU89:AU90"/>
    <mergeCell ref="AU91:AU92"/>
    <mergeCell ref="AU93:AU94"/>
    <mergeCell ref="AU95:AU96"/>
    <mergeCell ref="AU97:AU98"/>
    <mergeCell ref="AU99:AU100"/>
    <mergeCell ref="AU209:AU210"/>
    <mergeCell ref="AU211:AU212"/>
    <mergeCell ref="AU213:AU214"/>
    <mergeCell ref="AU215:AU216"/>
    <mergeCell ref="AU217:AU218"/>
    <mergeCell ref="AU219:AU220"/>
    <mergeCell ref="AU197:AU198"/>
    <mergeCell ref="AU199:AU200"/>
    <mergeCell ref="AU201:AU202"/>
    <mergeCell ref="AU203:AU204"/>
    <mergeCell ref="AU205:AU206"/>
    <mergeCell ref="AU207:AU208"/>
    <mergeCell ref="AU185:AU186"/>
    <mergeCell ref="AU187:AU188"/>
    <mergeCell ref="AU189:AU190"/>
    <mergeCell ref="AU191:AU192"/>
    <mergeCell ref="AU193:AU194"/>
    <mergeCell ref="AU195:AU196"/>
    <mergeCell ref="AU173:AU174"/>
    <mergeCell ref="AU175:AU176"/>
    <mergeCell ref="AU177:AU178"/>
    <mergeCell ref="AU179:AU180"/>
    <mergeCell ref="AU49:AU50"/>
    <mergeCell ref="AU51:AU52"/>
    <mergeCell ref="AU53:AU54"/>
    <mergeCell ref="AU55:AU56"/>
    <mergeCell ref="AU57:AU58"/>
    <mergeCell ref="AU59:AU60"/>
    <mergeCell ref="AU37:AU38"/>
    <mergeCell ref="AU39:AU40"/>
    <mergeCell ref="AU41:AU42"/>
    <mergeCell ref="AU43:AU44"/>
    <mergeCell ref="AU45:AU46"/>
    <mergeCell ref="AU47:AU48"/>
    <mergeCell ref="AU149:AU150"/>
    <mergeCell ref="AU151:AU152"/>
    <mergeCell ref="AU153:AU154"/>
    <mergeCell ref="AU23:AU24"/>
    <mergeCell ref="AU25:AU26"/>
    <mergeCell ref="AU27:AU28"/>
    <mergeCell ref="AU29:AU30"/>
    <mergeCell ref="AU31:AU32"/>
    <mergeCell ref="AU33:AU34"/>
    <mergeCell ref="AU35:AU36"/>
    <mergeCell ref="AU137:AU138"/>
    <mergeCell ref="AU139:AU140"/>
    <mergeCell ref="AU141:AU142"/>
    <mergeCell ref="AU143:AU144"/>
    <mergeCell ref="AU145:AU146"/>
    <mergeCell ref="AU147:AU148"/>
    <mergeCell ref="AU125:AU126"/>
    <mergeCell ref="AU127:AU128"/>
    <mergeCell ref="AU129:AU130"/>
    <mergeCell ref="AU131:AU132"/>
    <mergeCell ref="AU85:AU86"/>
    <mergeCell ref="AU87:AU88"/>
    <mergeCell ref="A421:A422"/>
    <mergeCell ref="B421:F421"/>
    <mergeCell ref="G421:G422"/>
    <mergeCell ref="H421:H422"/>
    <mergeCell ref="I421:I422"/>
    <mergeCell ref="J421:J422"/>
    <mergeCell ref="K421:K422"/>
    <mergeCell ref="L421:L422"/>
    <mergeCell ref="AU73:AU74"/>
    <mergeCell ref="AU75:AU76"/>
    <mergeCell ref="AU77:AU78"/>
    <mergeCell ref="AU79:AU80"/>
    <mergeCell ref="AU81:AU82"/>
    <mergeCell ref="AU83:AU84"/>
    <mergeCell ref="AU61:AU62"/>
    <mergeCell ref="AU63:AU64"/>
    <mergeCell ref="AU65:AU66"/>
    <mergeCell ref="AU67:AU68"/>
    <mergeCell ref="AU69:AU70"/>
    <mergeCell ref="AU71:AU72"/>
    <mergeCell ref="AU133:AU134"/>
    <mergeCell ref="AU135:AU136"/>
    <mergeCell ref="AU113:AU114"/>
    <mergeCell ref="AU115:AU116"/>
    <mergeCell ref="AU117:AU118"/>
    <mergeCell ref="AU119:AU120"/>
    <mergeCell ref="AU121:AU122"/>
    <mergeCell ref="AU123:AU124"/>
    <mergeCell ref="AU101:AU102"/>
    <mergeCell ref="AU103:AU104"/>
    <mergeCell ref="AO421:AO422"/>
    <mergeCell ref="Y421:Y422"/>
    <mergeCell ref="Z421:Z422"/>
    <mergeCell ref="AA421:AA422"/>
    <mergeCell ref="AB421:AB422"/>
    <mergeCell ref="AC421:AC422"/>
    <mergeCell ref="AD421:AD422"/>
    <mergeCell ref="S421:S422"/>
    <mergeCell ref="T421:T422"/>
    <mergeCell ref="U421:U422"/>
    <mergeCell ref="V421:V422"/>
    <mergeCell ref="W421:W422"/>
    <mergeCell ref="X421:X422"/>
    <mergeCell ref="M421:M422"/>
    <mergeCell ref="N421:N422"/>
    <mergeCell ref="O421:O422"/>
    <mergeCell ref="P421:P422"/>
    <mergeCell ref="Q421:Q422"/>
    <mergeCell ref="R421:R422"/>
    <mergeCell ref="J423:J424"/>
    <mergeCell ref="K423:K424"/>
    <mergeCell ref="L423:L424"/>
    <mergeCell ref="M423:M424"/>
    <mergeCell ref="N423:N424"/>
    <mergeCell ref="O423:O424"/>
    <mergeCell ref="B422:F422"/>
    <mergeCell ref="A423:A424"/>
    <mergeCell ref="B423:F423"/>
    <mergeCell ref="G423:G424"/>
    <mergeCell ref="H423:H424"/>
    <mergeCell ref="I423:I424"/>
    <mergeCell ref="AF421:AF422"/>
    <mergeCell ref="AG421:AG422"/>
    <mergeCell ref="AH421:AL422"/>
    <mergeCell ref="AM421:AM422"/>
    <mergeCell ref="AN421:AN422"/>
    <mergeCell ref="M419:M420"/>
    <mergeCell ref="N419:N420"/>
    <mergeCell ref="O419:O420"/>
    <mergeCell ref="P419:P420"/>
    <mergeCell ref="AM423:AM424"/>
    <mergeCell ref="AN423:AN424"/>
    <mergeCell ref="AO423:AO424"/>
    <mergeCell ref="B424:F424"/>
    <mergeCell ref="A419:A420"/>
    <mergeCell ref="B419:F419"/>
    <mergeCell ref="G419:G420"/>
    <mergeCell ref="H419:H420"/>
    <mergeCell ref="I419:I420"/>
    <mergeCell ref="J419:J420"/>
    <mergeCell ref="AB423:AB424"/>
    <mergeCell ref="AC423:AC424"/>
    <mergeCell ref="AD423:AD424"/>
    <mergeCell ref="AF423:AF424"/>
    <mergeCell ref="AG423:AG424"/>
    <mergeCell ref="AH423:AL424"/>
    <mergeCell ref="V423:V424"/>
    <mergeCell ref="W423:W424"/>
    <mergeCell ref="X423:X424"/>
    <mergeCell ref="Y423:Y424"/>
    <mergeCell ref="Z423:Z424"/>
    <mergeCell ref="AA423:AA424"/>
    <mergeCell ref="P423:P424"/>
    <mergeCell ref="Q423:Q424"/>
    <mergeCell ref="R423:R424"/>
    <mergeCell ref="S423:S424"/>
    <mergeCell ref="T423:T424"/>
    <mergeCell ref="U423:U424"/>
    <mergeCell ref="P417:P418"/>
    <mergeCell ref="Q417:Q418"/>
    <mergeCell ref="AN419:AN420"/>
    <mergeCell ref="AO419:AO420"/>
    <mergeCell ref="B420:F420"/>
    <mergeCell ref="A417:A418"/>
    <mergeCell ref="B417:F417"/>
    <mergeCell ref="G417:G418"/>
    <mergeCell ref="H417:H418"/>
    <mergeCell ref="I417:I418"/>
    <mergeCell ref="J417:J418"/>
    <mergeCell ref="K417:K418"/>
    <mergeCell ref="AC419:AC420"/>
    <mergeCell ref="AD419:AD420"/>
    <mergeCell ref="AF419:AF420"/>
    <mergeCell ref="AG419:AG420"/>
    <mergeCell ref="AH419:AL420"/>
    <mergeCell ref="AM419:AM420"/>
    <mergeCell ref="W419:W420"/>
    <mergeCell ref="X419:X420"/>
    <mergeCell ref="Y419:Y420"/>
    <mergeCell ref="Z419:Z420"/>
    <mergeCell ref="AA419:AA420"/>
    <mergeCell ref="AB419:AB420"/>
    <mergeCell ref="Q419:Q420"/>
    <mergeCell ref="R419:R420"/>
    <mergeCell ref="S419:S420"/>
    <mergeCell ref="T419:T420"/>
    <mergeCell ref="U419:U420"/>
    <mergeCell ref="V419:V420"/>
    <mergeCell ref="K419:K420"/>
    <mergeCell ref="L419:L420"/>
    <mergeCell ref="AO417:AO418"/>
    <mergeCell ref="B418:F418"/>
    <mergeCell ref="A415:A416"/>
    <mergeCell ref="B415:F415"/>
    <mergeCell ref="G415:G416"/>
    <mergeCell ref="H415:H416"/>
    <mergeCell ref="I415:I416"/>
    <mergeCell ref="J415:J416"/>
    <mergeCell ref="K415:K416"/>
    <mergeCell ref="L415:L416"/>
    <mergeCell ref="AD417:AD418"/>
    <mergeCell ref="AF417:AF418"/>
    <mergeCell ref="AG417:AG418"/>
    <mergeCell ref="AH417:AL418"/>
    <mergeCell ref="AM417:AM418"/>
    <mergeCell ref="AN417:AN418"/>
    <mergeCell ref="X417:X418"/>
    <mergeCell ref="Y417:Y418"/>
    <mergeCell ref="Z417:Z418"/>
    <mergeCell ref="AA417:AA418"/>
    <mergeCell ref="AB417:AB418"/>
    <mergeCell ref="AC417:AC418"/>
    <mergeCell ref="R417:R418"/>
    <mergeCell ref="S417:S418"/>
    <mergeCell ref="T417:T418"/>
    <mergeCell ref="U417:U418"/>
    <mergeCell ref="V417:V418"/>
    <mergeCell ref="W417:W418"/>
    <mergeCell ref="L417:L418"/>
    <mergeCell ref="M417:M418"/>
    <mergeCell ref="N417:N418"/>
    <mergeCell ref="O417:O418"/>
    <mergeCell ref="M413:M414"/>
    <mergeCell ref="N413:N414"/>
    <mergeCell ref="O413:O414"/>
    <mergeCell ref="B416:F416"/>
    <mergeCell ref="A413:A414"/>
    <mergeCell ref="B413:F413"/>
    <mergeCell ref="G413:G414"/>
    <mergeCell ref="H413:H414"/>
    <mergeCell ref="I413:I414"/>
    <mergeCell ref="AF415:AF416"/>
    <mergeCell ref="AG415:AG416"/>
    <mergeCell ref="AH415:AL416"/>
    <mergeCell ref="AM415:AM416"/>
    <mergeCell ref="AN415:AN416"/>
    <mergeCell ref="AO415:AO416"/>
    <mergeCell ref="Y415:Y416"/>
    <mergeCell ref="Z415:Z416"/>
    <mergeCell ref="AA415:AA416"/>
    <mergeCell ref="AB415:AB416"/>
    <mergeCell ref="AC415:AC416"/>
    <mergeCell ref="AD415:AD416"/>
    <mergeCell ref="S415:S416"/>
    <mergeCell ref="T415:T416"/>
    <mergeCell ref="U415:U416"/>
    <mergeCell ref="V415:V416"/>
    <mergeCell ref="W415:W416"/>
    <mergeCell ref="X415:X416"/>
    <mergeCell ref="M415:M416"/>
    <mergeCell ref="N415:N416"/>
    <mergeCell ref="O415:O416"/>
    <mergeCell ref="P415:P416"/>
    <mergeCell ref="Q415:Q416"/>
    <mergeCell ref="AH403:AL404"/>
    <mergeCell ref="AM413:AM414"/>
    <mergeCell ref="AN413:AN414"/>
    <mergeCell ref="AO413:AO414"/>
    <mergeCell ref="B414:F414"/>
    <mergeCell ref="AQ383:AQ384"/>
    <mergeCell ref="AQ401:AQ402"/>
    <mergeCell ref="J409:J410"/>
    <mergeCell ref="K409:K410"/>
    <mergeCell ref="L409:L410"/>
    <mergeCell ref="M409:M410"/>
    <mergeCell ref="AB413:AB414"/>
    <mergeCell ref="AC413:AC414"/>
    <mergeCell ref="AD413:AD414"/>
    <mergeCell ref="AF413:AF414"/>
    <mergeCell ref="AG413:AG414"/>
    <mergeCell ref="AH413:AL414"/>
    <mergeCell ref="V413:V414"/>
    <mergeCell ref="W413:W414"/>
    <mergeCell ref="X413:X414"/>
    <mergeCell ref="Y413:Y414"/>
    <mergeCell ref="Z413:Z414"/>
    <mergeCell ref="AA413:AA414"/>
    <mergeCell ref="P413:P414"/>
    <mergeCell ref="Q413:Q414"/>
    <mergeCell ref="R413:R414"/>
    <mergeCell ref="S413:S414"/>
    <mergeCell ref="T413:T414"/>
    <mergeCell ref="U413:U414"/>
    <mergeCell ref="J413:J414"/>
    <mergeCell ref="K413:K414"/>
    <mergeCell ref="L413:L414"/>
    <mergeCell ref="AQ405:AQ406"/>
    <mergeCell ref="AR405:AR406"/>
    <mergeCell ref="AQ407:AQ408"/>
    <mergeCell ref="AR407:AR408"/>
    <mergeCell ref="AQ409:AQ410"/>
    <mergeCell ref="AR409:AR410"/>
    <mergeCell ref="AQ397:AQ398"/>
    <mergeCell ref="AR397:AR398"/>
    <mergeCell ref="AQ399:AQ400"/>
    <mergeCell ref="AR399:AR400"/>
    <mergeCell ref="AQ377:AQ378"/>
    <mergeCell ref="AR377:AR378"/>
    <mergeCell ref="AQ379:AQ380"/>
    <mergeCell ref="AR379:AR380"/>
    <mergeCell ref="AQ381:AQ382"/>
    <mergeCell ref="AR381:AR382"/>
    <mergeCell ref="AQ371:AQ372"/>
    <mergeCell ref="AR371:AR372"/>
    <mergeCell ref="AQ373:AQ374"/>
    <mergeCell ref="AR373:AR374"/>
    <mergeCell ref="AR383:AR384"/>
    <mergeCell ref="AQ385:AQ386"/>
    <mergeCell ref="AR345:AR346"/>
    <mergeCell ref="AR351:AR352"/>
    <mergeCell ref="AQ353:AQ354"/>
    <mergeCell ref="AR353:AR354"/>
    <mergeCell ref="AQ355:AQ356"/>
    <mergeCell ref="AR355:AR356"/>
    <mergeCell ref="AQ357:AQ358"/>
    <mergeCell ref="AR357:AR358"/>
    <mergeCell ref="AQ369:AQ370"/>
    <mergeCell ref="AR369:AR370"/>
    <mergeCell ref="AQ325:AQ326"/>
    <mergeCell ref="AR269:AR270"/>
    <mergeCell ref="AQ271:AQ272"/>
    <mergeCell ref="AR271:AR272"/>
    <mergeCell ref="AQ273:AQ274"/>
    <mergeCell ref="AR273:AR274"/>
    <mergeCell ref="AR341:AR342"/>
    <mergeCell ref="AQ303:AQ304"/>
    <mergeCell ref="AR303:AR304"/>
    <mergeCell ref="AQ305:AQ306"/>
    <mergeCell ref="AR305:AR306"/>
    <mergeCell ref="AQ307:AQ308"/>
    <mergeCell ref="AR307:AR308"/>
    <mergeCell ref="AQ297:AQ298"/>
    <mergeCell ref="AR297:AR298"/>
    <mergeCell ref="AQ299:AQ300"/>
    <mergeCell ref="AR299:AR300"/>
    <mergeCell ref="AQ301:AQ302"/>
    <mergeCell ref="AR301:AR302"/>
    <mergeCell ref="AQ291:AQ292"/>
    <mergeCell ref="AR291:AR292"/>
    <mergeCell ref="AQ293:AQ294"/>
    <mergeCell ref="AQ263:AQ264"/>
    <mergeCell ref="AR263:AR264"/>
    <mergeCell ref="AQ265:AQ266"/>
    <mergeCell ref="AR265:AR266"/>
    <mergeCell ref="AQ267:AQ268"/>
    <mergeCell ref="AR267:AR268"/>
    <mergeCell ref="AQ321:AQ322"/>
    <mergeCell ref="AR321:AR322"/>
    <mergeCell ref="AQ323:AQ324"/>
    <mergeCell ref="AR323:AR324"/>
    <mergeCell ref="AQ257:AQ258"/>
    <mergeCell ref="AR257:AR258"/>
    <mergeCell ref="AQ259:AQ260"/>
    <mergeCell ref="AR259:AR260"/>
    <mergeCell ref="AQ261:AQ262"/>
    <mergeCell ref="AR261:AR262"/>
    <mergeCell ref="AQ315:AQ316"/>
    <mergeCell ref="AR315:AR316"/>
    <mergeCell ref="AQ317:AQ318"/>
    <mergeCell ref="AR317:AR318"/>
    <mergeCell ref="AQ319:AQ320"/>
    <mergeCell ref="AR319:AR320"/>
    <mergeCell ref="AQ309:AQ310"/>
    <mergeCell ref="AR309:AR310"/>
    <mergeCell ref="AQ311:AQ312"/>
    <mergeCell ref="AR311:AR312"/>
    <mergeCell ref="AQ313:AQ314"/>
    <mergeCell ref="AR293:AR294"/>
    <mergeCell ref="AQ295:AQ296"/>
    <mergeCell ref="AR295:AR296"/>
    <mergeCell ref="AR221:AR222"/>
    <mergeCell ref="AQ223:AQ224"/>
    <mergeCell ref="AR223:AR224"/>
    <mergeCell ref="AQ213:AQ214"/>
    <mergeCell ref="AR213:AR214"/>
    <mergeCell ref="AQ215:AQ216"/>
    <mergeCell ref="AR215:AR216"/>
    <mergeCell ref="AQ217:AQ218"/>
    <mergeCell ref="AR217:AR218"/>
    <mergeCell ref="AQ287:AQ288"/>
    <mergeCell ref="AR287:AR288"/>
    <mergeCell ref="AQ289:AQ290"/>
    <mergeCell ref="AR289:AR290"/>
    <mergeCell ref="AQ207:AQ208"/>
    <mergeCell ref="AR207:AR208"/>
    <mergeCell ref="AQ209:AQ210"/>
    <mergeCell ref="AR209:AR210"/>
    <mergeCell ref="AQ211:AQ212"/>
    <mergeCell ref="AR211:AR212"/>
    <mergeCell ref="AQ281:AQ282"/>
    <mergeCell ref="AR281:AR282"/>
    <mergeCell ref="AQ283:AQ284"/>
    <mergeCell ref="AR283:AR284"/>
    <mergeCell ref="AQ285:AQ286"/>
    <mergeCell ref="AR285:AR286"/>
    <mergeCell ref="AQ275:AQ276"/>
    <mergeCell ref="AR275:AR276"/>
    <mergeCell ref="AQ277:AQ278"/>
    <mergeCell ref="AR277:AR278"/>
    <mergeCell ref="AQ279:AQ280"/>
    <mergeCell ref="AR279:AR280"/>
    <mergeCell ref="AQ269:AQ270"/>
    <mergeCell ref="AQ183:AQ184"/>
    <mergeCell ref="AR183:AR184"/>
    <mergeCell ref="AQ253:AQ254"/>
    <mergeCell ref="AR253:AR254"/>
    <mergeCell ref="AQ255:AQ256"/>
    <mergeCell ref="AR255:AR256"/>
    <mergeCell ref="AQ173:AQ174"/>
    <mergeCell ref="AR173:AR174"/>
    <mergeCell ref="AQ175:AQ176"/>
    <mergeCell ref="AR175:AR176"/>
    <mergeCell ref="AQ177:AQ178"/>
    <mergeCell ref="AR177:AR178"/>
    <mergeCell ref="AQ243:AQ244"/>
    <mergeCell ref="AR243:AR244"/>
    <mergeCell ref="AQ245:AQ246"/>
    <mergeCell ref="AR245:AR246"/>
    <mergeCell ref="AQ251:AQ252"/>
    <mergeCell ref="AR251:AR252"/>
    <mergeCell ref="AR249:AR250"/>
    <mergeCell ref="AQ225:AQ226"/>
    <mergeCell ref="AR225:AR226"/>
    <mergeCell ref="AQ239:AQ240"/>
    <mergeCell ref="AR239:AR240"/>
    <mergeCell ref="AQ241:AQ242"/>
    <mergeCell ref="AR241:AR242"/>
    <mergeCell ref="AR229:AR230"/>
    <mergeCell ref="AQ235:AQ236"/>
    <mergeCell ref="AR235:AR236"/>
    <mergeCell ref="AQ229:AQ230"/>
    <mergeCell ref="AQ219:AQ220"/>
    <mergeCell ref="AR219:AR220"/>
    <mergeCell ref="AQ221:AQ222"/>
    <mergeCell ref="AQ203:AQ204"/>
    <mergeCell ref="AR203:AR204"/>
    <mergeCell ref="AQ205:AQ206"/>
    <mergeCell ref="AR205:AR206"/>
    <mergeCell ref="AQ115:AQ116"/>
    <mergeCell ref="AR115:AR116"/>
    <mergeCell ref="AQ117:AQ118"/>
    <mergeCell ref="AR117:AR118"/>
    <mergeCell ref="AQ119:AQ120"/>
    <mergeCell ref="AR119:AR120"/>
    <mergeCell ref="AQ197:AQ198"/>
    <mergeCell ref="AR197:AR198"/>
    <mergeCell ref="AQ199:AQ200"/>
    <mergeCell ref="AR199:AR200"/>
    <mergeCell ref="AQ201:AQ202"/>
    <mergeCell ref="AR201:AR202"/>
    <mergeCell ref="AQ191:AQ192"/>
    <mergeCell ref="AR191:AR192"/>
    <mergeCell ref="AQ193:AQ194"/>
    <mergeCell ref="AR193:AR194"/>
    <mergeCell ref="AQ195:AQ196"/>
    <mergeCell ref="AR195:AR196"/>
    <mergeCell ref="AQ185:AQ186"/>
    <mergeCell ref="AR185:AR186"/>
    <mergeCell ref="AQ187:AQ188"/>
    <mergeCell ref="AR187:AR188"/>
    <mergeCell ref="AQ189:AQ190"/>
    <mergeCell ref="AR189:AR190"/>
    <mergeCell ref="AQ179:AQ180"/>
    <mergeCell ref="AR179:AR180"/>
    <mergeCell ref="AQ181:AQ182"/>
    <mergeCell ref="AR181:AR182"/>
    <mergeCell ref="AQ129:AQ130"/>
    <mergeCell ref="AR129:AR130"/>
    <mergeCell ref="AQ131:AQ132"/>
    <mergeCell ref="AR131:AR132"/>
    <mergeCell ref="AQ133:AQ134"/>
    <mergeCell ref="AR133:AR134"/>
    <mergeCell ref="AQ151:AQ152"/>
    <mergeCell ref="AR151:AR152"/>
    <mergeCell ref="AQ153:AQ154"/>
    <mergeCell ref="AR153:AR154"/>
    <mergeCell ref="AQ155:AQ156"/>
    <mergeCell ref="AR155:AR156"/>
    <mergeCell ref="AQ121:AQ122"/>
    <mergeCell ref="AR121:AR122"/>
    <mergeCell ref="AQ123:AQ124"/>
    <mergeCell ref="AR123:AR124"/>
    <mergeCell ref="AQ149:AQ150"/>
    <mergeCell ref="AR149:AR150"/>
    <mergeCell ref="AQ125:AQ126"/>
    <mergeCell ref="AR125:AR126"/>
    <mergeCell ref="AQ127:AQ128"/>
    <mergeCell ref="AR127:AR128"/>
    <mergeCell ref="AQ169:AQ170"/>
    <mergeCell ref="AR169:AR170"/>
    <mergeCell ref="AQ159:AQ160"/>
    <mergeCell ref="AR159:AR160"/>
    <mergeCell ref="AQ161:AQ162"/>
    <mergeCell ref="AR161:AR162"/>
    <mergeCell ref="AQ163:AQ164"/>
    <mergeCell ref="AR163:AR164"/>
    <mergeCell ref="AQ135:AQ136"/>
    <mergeCell ref="AR135:AR136"/>
    <mergeCell ref="AQ137:AQ138"/>
    <mergeCell ref="AR137:AR138"/>
    <mergeCell ref="AQ157:AQ158"/>
    <mergeCell ref="AR157:AR158"/>
    <mergeCell ref="AR139:AR140"/>
    <mergeCell ref="AQ141:AQ142"/>
    <mergeCell ref="AR141:AR142"/>
    <mergeCell ref="AR143:AR144"/>
    <mergeCell ref="AQ143:AQ144"/>
    <mergeCell ref="AQ145:AQ146"/>
    <mergeCell ref="AQ47:AQ48"/>
    <mergeCell ref="AR47:AR48"/>
    <mergeCell ref="AQ49:AQ50"/>
    <mergeCell ref="AR49:AR50"/>
    <mergeCell ref="AQ51:AQ52"/>
    <mergeCell ref="AR51:AR52"/>
    <mergeCell ref="AQ53:AQ54"/>
    <mergeCell ref="AR53:AR54"/>
    <mergeCell ref="AQ107:AQ108"/>
    <mergeCell ref="AR107:AR108"/>
    <mergeCell ref="AQ109:AQ110"/>
    <mergeCell ref="AR109:AR110"/>
    <mergeCell ref="AQ111:AQ112"/>
    <mergeCell ref="AR111:AR112"/>
    <mergeCell ref="AQ101:AQ102"/>
    <mergeCell ref="AR101:AR102"/>
    <mergeCell ref="AQ103:AQ104"/>
    <mergeCell ref="AR103:AR104"/>
    <mergeCell ref="AQ105:AQ106"/>
    <mergeCell ref="AR105:AR106"/>
    <mergeCell ref="AQ95:AQ96"/>
    <mergeCell ref="AR95:AR96"/>
    <mergeCell ref="AQ97:AQ98"/>
    <mergeCell ref="AR97:AR98"/>
    <mergeCell ref="AQ99:AQ100"/>
    <mergeCell ref="AR99:AR100"/>
    <mergeCell ref="AQ89:AQ90"/>
    <mergeCell ref="AR89:AR90"/>
    <mergeCell ref="AQ91:AQ92"/>
    <mergeCell ref="AR91:AR92"/>
    <mergeCell ref="AQ93:AQ94"/>
    <mergeCell ref="AR93:AR94"/>
    <mergeCell ref="AQ67:AQ68"/>
    <mergeCell ref="AR67:AR68"/>
    <mergeCell ref="AQ69:AQ70"/>
    <mergeCell ref="AR69:AR70"/>
    <mergeCell ref="AQ71:AQ72"/>
    <mergeCell ref="AR71:AR72"/>
    <mergeCell ref="AQ61:AQ62"/>
    <mergeCell ref="AR61:AR62"/>
    <mergeCell ref="AQ63:AQ64"/>
    <mergeCell ref="AR63:AR64"/>
    <mergeCell ref="AQ65:AQ66"/>
    <mergeCell ref="AR65:AR66"/>
    <mergeCell ref="AQ55:AQ56"/>
    <mergeCell ref="AR55:AR56"/>
    <mergeCell ref="AQ57:AQ58"/>
    <mergeCell ref="AR57:AR58"/>
    <mergeCell ref="AQ59:AQ60"/>
    <mergeCell ref="AR59:AR60"/>
    <mergeCell ref="AQ79:AQ80"/>
    <mergeCell ref="AR79:AR80"/>
    <mergeCell ref="A425:A426"/>
    <mergeCell ref="B425:F425"/>
    <mergeCell ref="G425:G426"/>
    <mergeCell ref="H425:H426"/>
    <mergeCell ref="I425:I426"/>
    <mergeCell ref="J425:J426"/>
    <mergeCell ref="K425:K426"/>
    <mergeCell ref="L425:L426"/>
    <mergeCell ref="AQ73:AQ74"/>
    <mergeCell ref="AR73:AR74"/>
    <mergeCell ref="AQ75:AQ76"/>
    <mergeCell ref="AR75:AR76"/>
    <mergeCell ref="AQ77:AQ78"/>
    <mergeCell ref="AR77:AR78"/>
    <mergeCell ref="AQ113:AQ114"/>
    <mergeCell ref="AR113:AR114"/>
    <mergeCell ref="AQ171:AQ172"/>
    <mergeCell ref="AR171:AR172"/>
    <mergeCell ref="AQ81:AQ82"/>
    <mergeCell ref="AR81:AR82"/>
    <mergeCell ref="AQ83:AQ84"/>
    <mergeCell ref="AR83:AR84"/>
    <mergeCell ref="AQ85:AQ86"/>
    <mergeCell ref="AR85:AR86"/>
    <mergeCell ref="AQ87:AQ88"/>
    <mergeCell ref="AR87:AR88"/>
    <mergeCell ref="AQ165:AQ166"/>
    <mergeCell ref="AR165:AR166"/>
    <mergeCell ref="AQ167:AQ168"/>
    <mergeCell ref="AR167:AR168"/>
    <mergeCell ref="B426:F426"/>
    <mergeCell ref="X409:X410"/>
    <mergeCell ref="Y409:Y410"/>
    <mergeCell ref="Z409:Z410"/>
    <mergeCell ref="AA409:AA410"/>
    <mergeCell ref="AB409:AB410"/>
    <mergeCell ref="L411:L412"/>
    <mergeCell ref="M411:M412"/>
    <mergeCell ref="N411:N412"/>
    <mergeCell ref="O411:O412"/>
    <mergeCell ref="AF425:AF426"/>
    <mergeCell ref="AG425:AG426"/>
    <mergeCell ref="AH425:AL426"/>
    <mergeCell ref="AM425:AM426"/>
    <mergeCell ref="AN425:AN426"/>
    <mergeCell ref="AO425:AO426"/>
    <mergeCell ref="Y425:Y426"/>
    <mergeCell ref="Z425:Z426"/>
    <mergeCell ref="AA425:AA426"/>
    <mergeCell ref="AB425:AB426"/>
    <mergeCell ref="AC425:AC426"/>
    <mergeCell ref="AD425:AD426"/>
    <mergeCell ref="S425:S426"/>
    <mergeCell ref="T425:T426"/>
    <mergeCell ref="U425:U426"/>
    <mergeCell ref="V425:V426"/>
    <mergeCell ref="W425:W426"/>
    <mergeCell ref="X425:X426"/>
    <mergeCell ref="M425:M426"/>
    <mergeCell ref="N425:N426"/>
    <mergeCell ref="O425:O426"/>
    <mergeCell ref="P425:P426"/>
    <mergeCell ref="B410:F410"/>
    <mergeCell ref="A411:A412"/>
    <mergeCell ref="B411:F411"/>
    <mergeCell ref="G411:G412"/>
    <mergeCell ref="H411:H412"/>
    <mergeCell ref="I411:I412"/>
    <mergeCell ref="J411:J412"/>
    <mergeCell ref="K411:K412"/>
    <mergeCell ref="AC409:AC410"/>
    <mergeCell ref="AD409:AD410"/>
    <mergeCell ref="AF409:AF410"/>
    <mergeCell ref="AG409:AG410"/>
    <mergeCell ref="AH409:AL410"/>
    <mergeCell ref="AM409:AM410"/>
    <mergeCell ref="N409:N410"/>
    <mergeCell ref="O409:O410"/>
    <mergeCell ref="P409:P410"/>
    <mergeCell ref="Q409:Q410"/>
    <mergeCell ref="R409:R410"/>
    <mergeCell ref="S409:S410"/>
    <mergeCell ref="G409:G410"/>
    <mergeCell ref="H409:H410"/>
    <mergeCell ref="I409:I410"/>
    <mergeCell ref="A409:A410"/>
    <mergeCell ref="B409:F409"/>
    <mergeCell ref="T409:T410"/>
    <mergeCell ref="U409:U410"/>
    <mergeCell ref="V409:V410"/>
    <mergeCell ref="W409:W410"/>
    <mergeCell ref="N407:N408"/>
    <mergeCell ref="O407:O408"/>
    <mergeCell ref="AM411:AM412"/>
    <mergeCell ref="AN411:AN412"/>
    <mergeCell ref="AO411:AO412"/>
    <mergeCell ref="B412:F412"/>
    <mergeCell ref="B406:F406"/>
    <mergeCell ref="A407:A408"/>
    <mergeCell ref="B407:F407"/>
    <mergeCell ref="G407:G408"/>
    <mergeCell ref="H407:H408"/>
    <mergeCell ref="I407:I408"/>
    <mergeCell ref="AB411:AB412"/>
    <mergeCell ref="AC411:AC412"/>
    <mergeCell ref="AD411:AD412"/>
    <mergeCell ref="AF411:AF412"/>
    <mergeCell ref="AG411:AG412"/>
    <mergeCell ref="AH411:AL412"/>
    <mergeCell ref="V411:V412"/>
    <mergeCell ref="W411:W412"/>
    <mergeCell ref="X411:X412"/>
    <mergeCell ref="Y411:Y412"/>
    <mergeCell ref="Z411:Z412"/>
    <mergeCell ref="AA411:AA412"/>
    <mergeCell ref="P411:P412"/>
    <mergeCell ref="Q411:Q412"/>
    <mergeCell ref="R411:R412"/>
    <mergeCell ref="S411:S412"/>
    <mergeCell ref="T411:T412"/>
    <mergeCell ref="U411:U412"/>
    <mergeCell ref="AN409:AN410"/>
    <mergeCell ref="AO409:AO410"/>
    <mergeCell ref="AM407:AM408"/>
    <mergeCell ref="AN407:AN408"/>
    <mergeCell ref="AO407:AO408"/>
    <mergeCell ref="B408:F408"/>
    <mergeCell ref="A403:A404"/>
    <mergeCell ref="G403:G404"/>
    <mergeCell ref="H403:H404"/>
    <mergeCell ref="I403:I404"/>
    <mergeCell ref="J403:J404"/>
    <mergeCell ref="K403:K404"/>
    <mergeCell ref="AB407:AB408"/>
    <mergeCell ref="AC407:AC408"/>
    <mergeCell ref="AD407:AD408"/>
    <mergeCell ref="AF407:AF408"/>
    <mergeCell ref="AG407:AG408"/>
    <mergeCell ref="AH407:AL408"/>
    <mergeCell ref="V407:V408"/>
    <mergeCell ref="W407:W408"/>
    <mergeCell ref="X407:X408"/>
    <mergeCell ref="Y407:Y408"/>
    <mergeCell ref="Z407:Z408"/>
    <mergeCell ref="AA407:AA408"/>
    <mergeCell ref="P407:P408"/>
    <mergeCell ref="Q407:Q408"/>
    <mergeCell ref="R407:R408"/>
    <mergeCell ref="S407:S408"/>
    <mergeCell ref="T407:T408"/>
    <mergeCell ref="U407:U408"/>
    <mergeCell ref="J407:J408"/>
    <mergeCell ref="K407:K408"/>
    <mergeCell ref="L407:L408"/>
    <mergeCell ref="M407:M408"/>
    <mergeCell ref="H405:H406"/>
    <mergeCell ref="I405:I406"/>
    <mergeCell ref="J405:J406"/>
    <mergeCell ref="K405:K406"/>
    <mergeCell ref="L405:L406"/>
    <mergeCell ref="AM403:AM404"/>
    <mergeCell ref="AN403:AN404"/>
    <mergeCell ref="X403:X404"/>
    <mergeCell ref="Y403:Y404"/>
    <mergeCell ref="Z403:Z404"/>
    <mergeCell ref="AA403:AA404"/>
    <mergeCell ref="AB403:AB404"/>
    <mergeCell ref="AC403:AC404"/>
    <mergeCell ref="R403:R404"/>
    <mergeCell ref="S403:S404"/>
    <mergeCell ref="T403:T404"/>
    <mergeCell ref="U403:U404"/>
    <mergeCell ref="V403:V404"/>
    <mergeCell ref="W403:W404"/>
    <mergeCell ref="L403:L404"/>
    <mergeCell ref="M403:M404"/>
    <mergeCell ref="N403:N404"/>
    <mergeCell ref="O403:O404"/>
    <mergeCell ref="P403:P404"/>
    <mergeCell ref="Q403:Q404"/>
    <mergeCell ref="AF405:AF406"/>
    <mergeCell ref="AG405:AG406"/>
    <mergeCell ref="AH405:AL406"/>
    <mergeCell ref="AM405:AM406"/>
    <mergeCell ref="AD403:AD404"/>
    <mergeCell ref="AF403:AF404"/>
    <mergeCell ref="AG403:AG404"/>
    <mergeCell ref="AN405:AN406"/>
    <mergeCell ref="AO405:AO406"/>
    <mergeCell ref="Y405:Y406"/>
    <mergeCell ref="Z405:Z406"/>
    <mergeCell ref="AA405:AA406"/>
    <mergeCell ref="AB405:AB406"/>
    <mergeCell ref="AC405:AC406"/>
    <mergeCell ref="AD405:AD406"/>
    <mergeCell ref="S405:S406"/>
    <mergeCell ref="T405:T406"/>
    <mergeCell ref="U405:U406"/>
    <mergeCell ref="V405:V406"/>
    <mergeCell ref="W405:W406"/>
    <mergeCell ref="X405:X406"/>
    <mergeCell ref="A401:A402"/>
    <mergeCell ref="G401:G402"/>
    <mergeCell ref="H401:H402"/>
    <mergeCell ref="I401:I402"/>
    <mergeCell ref="J401:J402"/>
    <mergeCell ref="K401:K402"/>
    <mergeCell ref="L401:L402"/>
    <mergeCell ref="M405:M406"/>
    <mergeCell ref="N405:N406"/>
    <mergeCell ref="O405:O406"/>
    <mergeCell ref="P405:P406"/>
    <mergeCell ref="Q405:Q406"/>
    <mergeCell ref="R405:R406"/>
    <mergeCell ref="AO403:AO404"/>
    <mergeCell ref="B404:F404"/>
    <mergeCell ref="A405:A406"/>
    <mergeCell ref="B405:F405"/>
    <mergeCell ref="G405:G406"/>
    <mergeCell ref="AM399:AM400"/>
    <mergeCell ref="AN399:AN400"/>
    <mergeCell ref="AO399:AO400"/>
    <mergeCell ref="AB399:AB400"/>
    <mergeCell ref="AC399:AC400"/>
    <mergeCell ref="AD399:AD400"/>
    <mergeCell ref="AF399:AF400"/>
    <mergeCell ref="AG399:AG400"/>
    <mergeCell ref="P399:P400"/>
    <mergeCell ref="Q399:Q400"/>
    <mergeCell ref="R399:R400"/>
    <mergeCell ref="S399:S400"/>
    <mergeCell ref="AH399:AL400"/>
    <mergeCell ref="V399:V400"/>
    <mergeCell ref="W399:W400"/>
    <mergeCell ref="X399:X400"/>
    <mergeCell ref="Y399:Y400"/>
    <mergeCell ref="Z399:Z400"/>
    <mergeCell ref="AA399:AA400"/>
    <mergeCell ref="T399:T400"/>
    <mergeCell ref="U399:U400"/>
    <mergeCell ref="O395:O396"/>
    <mergeCell ref="P395:P396"/>
    <mergeCell ref="Q395:Q396"/>
    <mergeCell ref="AH397:AL398"/>
    <mergeCell ref="AM397:AM398"/>
    <mergeCell ref="A395:A396"/>
    <mergeCell ref="G395:G396"/>
    <mergeCell ref="H395:H396"/>
    <mergeCell ref="I395:I396"/>
    <mergeCell ref="J395:J396"/>
    <mergeCell ref="K395:K396"/>
    <mergeCell ref="AF401:AF402"/>
    <mergeCell ref="AG401:AG402"/>
    <mergeCell ref="AH401:AL402"/>
    <mergeCell ref="AM401:AM402"/>
    <mergeCell ref="AN401:AN402"/>
    <mergeCell ref="AO401:AO402"/>
    <mergeCell ref="Y401:Y402"/>
    <mergeCell ref="Z401:Z402"/>
    <mergeCell ref="AA401:AA402"/>
    <mergeCell ref="AB401:AB402"/>
    <mergeCell ref="AC401:AC402"/>
    <mergeCell ref="AD401:AD402"/>
    <mergeCell ref="T401:T402"/>
    <mergeCell ref="U401:U402"/>
    <mergeCell ref="V401:V402"/>
    <mergeCell ref="W401:W402"/>
    <mergeCell ref="X401:X402"/>
    <mergeCell ref="M401:M402"/>
    <mergeCell ref="N401:N402"/>
    <mergeCell ref="O401:O402"/>
    <mergeCell ref="P401:P402"/>
    <mergeCell ref="A397:A398"/>
    <mergeCell ref="G397:G398"/>
    <mergeCell ref="H397:H398"/>
    <mergeCell ref="I393:I394"/>
    <mergeCell ref="J393:J394"/>
    <mergeCell ref="I397:I398"/>
    <mergeCell ref="J397:J398"/>
    <mergeCell ref="K397:K398"/>
    <mergeCell ref="L397:L398"/>
    <mergeCell ref="M397:M398"/>
    <mergeCell ref="N397:N398"/>
    <mergeCell ref="AD395:AD396"/>
    <mergeCell ref="AF395:AF396"/>
    <mergeCell ref="AG395:AG396"/>
    <mergeCell ref="AH395:AL396"/>
    <mergeCell ref="AM395:AM396"/>
    <mergeCell ref="AN395:AN396"/>
    <mergeCell ref="X395:X396"/>
    <mergeCell ref="Y395:Y396"/>
    <mergeCell ref="Z395:Z396"/>
    <mergeCell ref="AA395:AA396"/>
    <mergeCell ref="AB395:AB396"/>
    <mergeCell ref="AC395:AC396"/>
    <mergeCell ref="R395:R396"/>
    <mergeCell ref="S395:S396"/>
    <mergeCell ref="T395:T396"/>
    <mergeCell ref="U395:U396"/>
    <mergeCell ref="V395:V396"/>
    <mergeCell ref="W395:W396"/>
    <mergeCell ref="L395:L396"/>
    <mergeCell ref="M395:M396"/>
    <mergeCell ref="N395:N396"/>
    <mergeCell ref="P391:P392"/>
    <mergeCell ref="Q391:Q392"/>
    <mergeCell ref="AH393:AL394"/>
    <mergeCell ref="AM393:AM394"/>
    <mergeCell ref="AN393:AN394"/>
    <mergeCell ref="AN397:AN398"/>
    <mergeCell ref="AO397:AO398"/>
    <mergeCell ref="A391:A392"/>
    <mergeCell ref="G391:G392"/>
    <mergeCell ref="H391:H392"/>
    <mergeCell ref="I391:I392"/>
    <mergeCell ref="J391:J392"/>
    <mergeCell ref="K391:K392"/>
    <mergeCell ref="AA397:AA398"/>
    <mergeCell ref="AB397:AB398"/>
    <mergeCell ref="AC397:AC398"/>
    <mergeCell ref="AD397:AD398"/>
    <mergeCell ref="AF397:AF398"/>
    <mergeCell ref="AG397:AG398"/>
    <mergeCell ref="U397:U398"/>
    <mergeCell ref="V397:V398"/>
    <mergeCell ref="W397:W398"/>
    <mergeCell ref="X397:X398"/>
    <mergeCell ref="Y397:Y398"/>
    <mergeCell ref="Z397:Z398"/>
    <mergeCell ref="O397:O398"/>
    <mergeCell ref="P397:P398"/>
    <mergeCell ref="Q397:Q398"/>
    <mergeCell ref="R397:R398"/>
    <mergeCell ref="S397:S398"/>
    <mergeCell ref="T397:T398"/>
    <mergeCell ref="AO395:AO396"/>
    <mergeCell ref="A393:A394"/>
    <mergeCell ref="G393:G394"/>
    <mergeCell ref="H393:H394"/>
    <mergeCell ref="H389:H390"/>
    <mergeCell ref="I389:I390"/>
    <mergeCell ref="J389:J390"/>
    <mergeCell ref="K393:K394"/>
    <mergeCell ref="L393:L394"/>
    <mergeCell ref="M393:M394"/>
    <mergeCell ref="N393:N394"/>
    <mergeCell ref="AD391:AD392"/>
    <mergeCell ref="AF391:AF392"/>
    <mergeCell ref="AG391:AG392"/>
    <mergeCell ref="AH391:AL392"/>
    <mergeCell ref="AM391:AM392"/>
    <mergeCell ref="AN391:AN392"/>
    <mergeCell ref="X391:X392"/>
    <mergeCell ref="Y391:Y392"/>
    <mergeCell ref="Z391:Z392"/>
    <mergeCell ref="AA391:AA392"/>
    <mergeCell ref="AB391:AB392"/>
    <mergeCell ref="AC391:AC392"/>
    <mergeCell ref="R391:R392"/>
    <mergeCell ref="S391:S392"/>
    <mergeCell ref="T391:T392"/>
    <mergeCell ref="U391:U392"/>
    <mergeCell ref="V391:V392"/>
    <mergeCell ref="W391:W392"/>
    <mergeCell ref="L391:L392"/>
    <mergeCell ref="M391:M392"/>
    <mergeCell ref="N391:N392"/>
    <mergeCell ref="O391:O392"/>
    <mergeCell ref="L387:L388"/>
    <mergeCell ref="M387:M388"/>
    <mergeCell ref="N387:N388"/>
    <mergeCell ref="O387:O388"/>
    <mergeCell ref="P387:P388"/>
    <mergeCell ref="Q387:Q388"/>
    <mergeCell ref="AO393:AO394"/>
    <mergeCell ref="A387:A388"/>
    <mergeCell ref="G387:G388"/>
    <mergeCell ref="H387:H388"/>
    <mergeCell ref="I387:I388"/>
    <mergeCell ref="J387:J388"/>
    <mergeCell ref="K387:K388"/>
    <mergeCell ref="AA393:AA394"/>
    <mergeCell ref="AB393:AB394"/>
    <mergeCell ref="AC393:AC394"/>
    <mergeCell ref="AD393:AD394"/>
    <mergeCell ref="AF393:AF394"/>
    <mergeCell ref="AG393:AG394"/>
    <mergeCell ref="U393:U394"/>
    <mergeCell ref="V393:V394"/>
    <mergeCell ref="W393:W394"/>
    <mergeCell ref="X393:X394"/>
    <mergeCell ref="Y393:Y394"/>
    <mergeCell ref="Z393:Z394"/>
    <mergeCell ref="O393:O394"/>
    <mergeCell ref="P393:P394"/>
    <mergeCell ref="Q393:Q394"/>
    <mergeCell ref="R393:R394"/>
    <mergeCell ref="S393:S394"/>
    <mergeCell ref="T393:T394"/>
    <mergeCell ref="AO391:AO392"/>
    <mergeCell ref="N389:N390"/>
    <mergeCell ref="AD387:AD388"/>
    <mergeCell ref="AF387:AF388"/>
    <mergeCell ref="AG387:AG388"/>
    <mergeCell ref="AH387:AL388"/>
    <mergeCell ref="AM387:AM388"/>
    <mergeCell ref="AN387:AN388"/>
    <mergeCell ref="X387:X388"/>
    <mergeCell ref="Y387:Y388"/>
    <mergeCell ref="Z387:Z388"/>
    <mergeCell ref="AA387:AA388"/>
    <mergeCell ref="AB387:AB388"/>
    <mergeCell ref="AC387:AC388"/>
    <mergeCell ref="R387:R388"/>
    <mergeCell ref="S387:S388"/>
    <mergeCell ref="T387:T388"/>
    <mergeCell ref="U387:U388"/>
    <mergeCell ref="V387:V388"/>
    <mergeCell ref="W387:W388"/>
    <mergeCell ref="AH389:AL390"/>
    <mergeCell ref="AM389:AM390"/>
    <mergeCell ref="AN389:AN390"/>
    <mergeCell ref="AO389:AO390"/>
    <mergeCell ref="A383:A384"/>
    <mergeCell ref="G383:G384"/>
    <mergeCell ref="H383:H384"/>
    <mergeCell ref="I383:I384"/>
    <mergeCell ref="J383:J384"/>
    <mergeCell ref="K383:K384"/>
    <mergeCell ref="AA389:AA390"/>
    <mergeCell ref="AB389:AB390"/>
    <mergeCell ref="AC389:AC390"/>
    <mergeCell ref="AD389:AD390"/>
    <mergeCell ref="AF389:AF390"/>
    <mergeCell ref="AG389:AG390"/>
    <mergeCell ref="U389:U390"/>
    <mergeCell ref="V389:V390"/>
    <mergeCell ref="W389:W390"/>
    <mergeCell ref="X389:X390"/>
    <mergeCell ref="Y389:Y390"/>
    <mergeCell ref="Z389:Z390"/>
    <mergeCell ref="O389:O390"/>
    <mergeCell ref="P389:P390"/>
    <mergeCell ref="Q389:Q390"/>
    <mergeCell ref="R389:R390"/>
    <mergeCell ref="S389:S390"/>
    <mergeCell ref="T389:T390"/>
    <mergeCell ref="AO387:AO388"/>
    <mergeCell ref="A389:A390"/>
    <mergeCell ref="G389:G390"/>
    <mergeCell ref="K389:K390"/>
    <mergeCell ref="AG383:AG384"/>
    <mergeCell ref="AH383:AL384"/>
    <mergeCell ref="AM383:AM384"/>
    <mergeCell ref="A385:A386"/>
    <mergeCell ref="G385:G386"/>
    <mergeCell ref="H385:H386"/>
    <mergeCell ref="A381:A382"/>
    <mergeCell ref="G381:G382"/>
    <mergeCell ref="H381:H382"/>
    <mergeCell ref="AN383:AN384"/>
    <mergeCell ref="X383:X384"/>
    <mergeCell ref="Y383:Y384"/>
    <mergeCell ref="Z383:Z384"/>
    <mergeCell ref="AA383:AA384"/>
    <mergeCell ref="AB383:AB384"/>
    <mergeCell ref="AC383:AC384"/>
    <mergeCell ref="R383:R384"/>
    <mergeCell ref="S383:S384"/>
    <mergeCell ref="T383:T384"/>
    <mergeCell ref="U383:U384"/>
    <mergeCell ref="V383:V384"/>
    <mergeCell ref="W383:W384"/>
    <mergeCell ref="Q383:Q384"/>
    <mergeCell ref="AH385:AL386"/>
    <mergeCell ref="AM385:AM386"/>
    <mergeCell ref="AN385:AN386"/>
    <mergeCell ref="N379:N380"/>
    <mergeCell ref="O379:O380"/>
    <mergeCell ref="P379:P380"/>
    <mergeCell ref="AG381:AG382"/>
    <mergeCell ref="AH381:AL382"/>
    <mergeCell ref="AM381:AM382"/>
    <mergeCell ref="AO385:AO386"/>
    <mergeCell ref="A379:A380"/>
    <mergeCell ref="B379:F379"/>
    <mergeCell ref="G379:G380"/>
    <mergeCell ref="H379:H380"/>
    <mergeCell ref="I379:I380"/>
    <mergeCell ref="J379:J380"/>
    <mergeCell ref="AA385:AA386"/>
    <mergeCell ref="AB385:AB386"/>
    <mergeCell ref="AC385:AC386"/>
    <mergeCell ref="AD385:AD386"/>
    <mergeCell ref="AF385:AF386"/>
    <mergeCell ref="AG385:AG386"/>
    <mergeCell ref="U385:U386"/>
    <mergeCell ref="V385:V386"/>
    <mergeCell ref="W385:W386"/>
    <mergeCell ref="X385:X386"/>
    <mergeCell ref="Y385:Y386"/>
    <mergeCell ref="Z385:Z386"/>
    <mergeCell ref="O385:O386"/>
    <mergeCell ref="P385:P386"/>
    <mergeCell ref="Q385:Q386"/>
    <mergeCell ref="R385:R386"/>
    <mergeCell ref="S385:S386"/>
    <mergeCell ref="T385:T386"/>
    <mergeCell ref="AO383:AO384"/>
    <mergeCell ref="AO379:AO380"/>
    <mergeCell ref="AM377:AM378"/>
    <mergeCell ref="AN377:AN378"/>
    <mergeCell ref="AO377:AO378"/>
    <mergeCell ref="B378:F378"/>
    <mergeCell ref="AM375:AM376"/>
    <mergeCell ref="I381:I382"/>
    <mergeCell ref="J381:J382"/>
    <mergeCell ref="K381:K382"/>
    <mergeCell ref="L381:L382"/>
    <mergeCell ref="M381:M382"/>
    <mergeCell ref="AC379:AC380"/>
    <mergeCell ref="AD379:AD380"/>
    <mergeCell ref="AF379:AF380"/>
    <mergeCell ref="AG379:AG380"/>
    <mergeCell ref="AH379:AL380"/>
    <mergeCell ref="AM379:AM380"/>
    <mergeCell ref="W379:W380"/>
    <mergeCell ref="X379:X380"/>
    <mergeCell ref="Y379:Y380"/>
    <mergeCell ref="Z379:Z380"/>
    <mergeCell ref="AA379:AA380"/>
    <mergeCell ref="AB379:AB380"/>
    <mergeCell ref="Q379:Q380"/>
    <mergeCell ref="R379:R380"/>
    <mergeCell ref="S379:S380"/>
    <mergeCell ref="T379:T380"/>
    <mergeCell ref="U379:U380"/>
    <mergeCell ref="V379:V380"/>
    <mergeCell ref="K379:K380"/>
    <mergeCell ref="L379:L380"/>
    <mergeCell ref="M379:M380"/>
    <mergeCell ref="A377:A378"/>
    <mergeCell ref="B377:F377"/>
    <mergeCell ref="G377:G378"/>
    <mergeCell ref="H377:H378"/>
    <mergeCell ref="AG375:AG376"/>
    <mergeCell ref="AH375:AL376"/>
    <mergeCell ref="AN381:AN382"/>
    <mergeCell ref="AO381:AO382"/>
    <mergeCell ref="B376:F376"/>
    <mergeCell ref="K377:K378"/>
    <mergeCell ref="L377:L378"/>
    <mergeCell ref="M377:M378"/>
    <mergeCell ref="N377:N378"/>
    <mergeCell ref="Z381:Z382"/>
    <mergeCell ref="AA381:AA382"/>
    <mergeCell ref="AB381:AB382"/>
    <mergeCell ref="AC381:AC382"/>
    <mergeCell ref="AD381:AD382"/>
    <mergeCell ref="AF381:AF382"/>
    <mergeCell ref="T381:T382"/>
    <mergeCell ref="U381:U382"/>
    <mergeCell ref="V381:V382"/>
    <mergeCell ref="W381:W382"/>
    <mergeCell ref="X381:X382"/>
    <mergeCell ref="Y381:Y382"/>
    <mergeCell ref="N381:N382"/>
    <mergeCell ref="O381:O382"/>
    <mergeCell ref="P381:P382"/>
    <mergeCell ref="Q381:Q382"/>
    <mergeCell ref="R381:R382"/>
    <mergeCell ref="S381:S382"/>
    <mergeCell ref="AN379:AN380"/>
    <mergeCell ref="B373:F373"/>
    <mergeCell ref="G373:G374"/>
    <mergeCell ref="H373:H374"/>
    <mergeCell ref="I373:I374"/>
    <mergeCell ref="J373:J374"/>
    <mergeCell ref="AA377:AA378"/>
    <mergeCell ref="AB377:AB378"/>
    <mergeCell ref="AC377:AC378"/>
    <mergeCell ref="AD377:AD378"/>
    <mergeCell ref="AG377:AG378"/>
    <mergeCell ref="AH377:AL378"/>
    <mergeCell ref="U377:U378"/>
    <mergeCell ref="V377:V378"/>
    <mergeCell ref="W377:W378"/>
    <mergeCell ref="X377:X378"/>
    <mergeCell ref="Y377:Y378"/>
    <mergeCell ref="Z377:Z378"/>
    <mergeCell ref="O377:O378"/>
    <mergeCell ref="P377:P378"/>
    <mergeCell ref="Q377:Q378"/>
    <mergeCell ref="R377:R378"/>
    <mergeCell ref="S377:S378"/>
    <mergeCell ref="T377:T378"/>
    <mergeCell ref="B374:F374"/>
    <mergeCell ref="A375:A376"/>
    <mergeCell ref="B375:F375"/>
    <mergeCell ref="G375:G376"/>
    <mergeCell ref="H375:H376"/>
    <mergeCell ref="I375:I376"/>
    <mergeCell ref="J375:J376"/>
    <mergeCell ref="K375:K376"/>
    <mergeCell ref="L375:L376"/>
    <mergeCell ref="AC373:AC374"/>
    <mergeCell ref="AD373:AD374"/>
    <mergeCell ref="AG373:AG374"/>
    <mergeCell ref="AH373:AL374"/>
    <mergeCell ref="AM373:AM374"/>
    <mergeCell ref="AN373:AN374"/>
    <mergeCell ref="W373:W374"/>
    <mergeCell ref="X373:X374"/>
    <mergeCell ref="Y373:Y374"/>
    <mergeCell ref="Z373:Z374"/>
    <mergeCell ref="AA373:AA374"/>
    <mergeCell ref="AB373:AB374"/>
    <mergeCell ref="Q373:Q374"/>
    <mergeCell ref="R373:R374"/>
    <mergeCell ref="S373:S374"/>
    <mergeCell ref="T373:T374"/>
    <mergeCell ref="U373:U374"/>
    <mergeCell ref="V373:V374"/>
    <mergeCell ref="K373:K374"/>
    <mergeCell ref="L373:L374"/>
    <mergeCell ref="M373:M374"/>
    <mergeCell ref="N373:N374"/>
    <mergeCell ref="A373:A374"/>
    <mergeCell ref="AN375:AN376"/>
    <mergeCell ref="AO375:AO376"/>
    <mergeCell ref="Y375:Y376"/>
    <mergeCell ref="Z375:Z376"/>
    <mergeCell ref="AA375:AA376"/>
    <mergeCell ref="AB375:AB376"/>
    <mergeCell ref="AC375:AC376"/>
    <mergeCell ref="AD375:AD376"/>
    <mergeCell ref="S375:S376"/>
    <mergeCell ref="T375:T376"/>
    <mergeCell ref="U375:U376"/>
    <mergeCell ref="V375:V376"/>
    <mergeCell ref="W375:W376"/>
    <mergeCell ref="X375:X376"/>
    <mergeCell ref="AH369:AL370"/>
    <mergeCell ref="AM369:AM370"/>
    <mergeCell ref="AN369:AN370"/>
    <mergeCell ref="AO369:AO370"/>
    <mergeCell ref="AO373:AO374"/>
    <mergeCell ref="A371:A372"/>
    <mergeCell ref="B371:F371"/>
    <mergeCell ref="G371:G372"/>
    <mergeCell ref="H371:H372"/>
    <mergeCell ref="I371:I372"/>
    <mergeCell ref="AA369:AA370"/>
    <mergeCell ref="AB369:AB370"/>
    <mergeCell ref="AC369:AC370"/>
    <mergeCell ref="AD369:AD370"/>
    <mergeCell ref="AF369:AF370"/>
    <mergeCell ref="AG369:AG370"/>
    <mergeCell ref="U369:U370"/>
    <mergeCell ref="V369:V370"/>
    <mergeCell ref="W369:W370"/>
    <mergeCell ref="X369:X370"/>
    <mergeCell ref="Y369:Y370"/>
    <mergeCell ref="Z369:Z370"/>
    <mergeCell ref="O369:O370"/>
    <mergeCell ref="P369:P370"/>
    <mergeCell ref="Q369:Q370"/>
    <mergeCell ref="R369:R370"/>
    <mergeCell ref="S369:S370"/>
    <mergeCell ref="T369:T370"/>
    <mergeCell ref="M365:M366"/>
    <mergeCell ref="N365:N366"/>
    <mergeCell ref="O365:O366"/>
    <mergeCell ref="P365:P366"/>
    <mergeCell ref="AM371:AM372"/>
    <mergeCell ref="AN371:AN372"/>
    <mergeCell ref="AO371:AO372"/>
    <mergeCell ref="B372:F372"/>
    <mergeCell ref="A365:A366"/>
    <mergeCell ref="B365:F365"/>
    <mergeCell ref="G365:G366"/>
    <mergeCell ref="H365:H366"/>
    <mergeCell ref="I365:I366"/>
    <mergeCell ref="J365:J366"/>
    <mergeCell ref="AB371:AB372"/>
    <mergeCell ref="AC371:AC372"/>
    <mergeCell ref="AD371:AD372"/>
    <mergeCell ref="AF371:AF372"/>
    <mergeCell ref="AG371:AG372"/>
    <mergeCell ref="AH371:AL372"/>
    <mergeCell ref="V371:V372"/>
    <mergeCell ref="W371:W372"/>
    <mergeCell ref="X371:X372"/>
    <mergeCell ref="Y371:Y372"/>
    <mergeCell ref="Z371:Z372"/>
    <mergeCell ref="AA371:AA372"/>
    <mergeCell ref="P371:P372"/>
    <mergeCell ref="Q371:Q372"/>
    <mergeCell ref="R371:R372"/>
    <mergeCell ref="S371:S372"/>
    <mergeCell ref="T371:T372"/>
    <mergeCell ref="U371:U372"/>
    <mergeCell ref="P363:P364"/>
    <mergeCell ref="Q363:Q364"/>
    <mergeCell ref="AN365:AN366"/>
    <mergeCell ref="AO365:AO366"/>
    <mergeCell ref="B366:F366"/>
    <mergeCell ref="A363:A364"/>
    <mergeCell ref="B363:F363"/>
    <mergeCell ref="G363:G364"/>
    <mergeCell ref="H363:H364"/>
    <mergeCell ref="I363:I364"/>
    <mergeCell ref="J363:J364"/>
    <mergeCell ref="K363:K364"/>
    <mergeCell ref="AC365:AC366"/>
    <mergeCell ref="AD365:AD366"/>
    <mergeCell ref="AF365:AF366"/>
    <mergeCell ref="AG365:AG366"/>
    <mergeCell ref="AH365:AL366"/>
    <mergeCell ref="AM365:AM366"/>
    <mergeCell ref="W365:W366"/>
    <mergeCell ref="X365:X366"/>
    <mergeCell ref="Y365:Y366"/>
    <mergeCell ref="Z365:Z366"/>
    <mergeCell ref="AA365:AA366"/>
    <mergeCell ref="AB365:AB366"/>
    <mergeCell ref="Q365:Q366"/>
    <mergeCell ref="R365:R366"/>
    <mergeCell ref="S365:S366"/>
    <mergeCell ref="T365:T366"/>
    <mergeCell ref="U365:U366"/>
    <mergeCell ref="V365:V366"/>
    <mergeCell ref="K365:K366"/>
    <mergeCell ref="L365:L366"/>
    <mergeCell ref="AO363:AO364"/>
    <mergeCell ref="B364:F364"/>
    <mergeCell ref="A361:A362"/>
    <mergeCell ref="B361:F361"/>
    <mergeCell ref="G361:G362"/>
    <mergeCell ref="H361:H362"/>
    <mergeCell ref="I361:I362"/>
    <mergeCell ref="J361:J362"/>
    <mergeCell ref="K361:K362"/>
    <mergeCell ref="L361:L362"/>
    <mergeCell ref="AD363:AD364"/>
    <mergeCell ref="AF363:AF364"/>
    <mergeCell ref="AG363:AG364"/>
    <mergeCell ref="AH363:AL364"/>
    <mergeCell ref="AM363:AM364"/>
    <mergeCell ref="AN363:AN364"/>
    <mergeCell ref="X363:X364"/>
    <mergeCell ref="Y363:Y364"/>
    <mergeCell ref="Z363:Z364"/>
    <mergeCell ref="AA363:AA364"/>
    <mergeCell ref="AB363:AB364"/>
    <mergeCell ref="AC363:AC364"/>
    <mergeCell ref="R363:R364"/>
    <mergeCell ref="S363:S364"/>
    <mergeCell ref="T363:T364"/>
    <mergeCell ref="U363:U364"/>
    <mergeCell ref="V363:V364"/>
    <mergeCell ref="W363:W364"/>
    <mergeCell ref="L363:L364"/>
    <mergeCell ref="M363:M364"/>
    <mergeCell ref="N363:N364"/>
    <mergeCell ref="O363:O364"/>
    <mergeCell ref="B362:F362"/>
    <mergeCell ref="A359:A360"/>
    <mergeCell ref="B359:F359"/>
    <mergeCell ref="G359:G360"/>
    <mergeCell ref="H359:H360"/>
    <mergeCell ref="I359:I360"/>
    <mergeCell ref="AF361:AF362"/>
    <mergeCell ref="AG361:AG362"/>
    <mergeCell ref="AN361:AN362"/>
    <mergeCell ref="AO361:AO362"/>
    <mergeCell ref="Y361:Y362"/>
    <mergeCell ref="Z361:Z362"/>
    <mergeCell ref="AA361:AA362"/>
    <mergeCell ref="AB361:AB362"/>
    <mergeCell ref="AC361:AC362"/>
    <mergeCell ref="AD361:AD362"/>
    <mergeCell ref="S361:S362"/>
    <mergeCell ref="T361:T362"/>
    <mergeCell ref="U361:U362"/>
    <mergeCell ref="V361:V362"/>
    <mergeCell ref="W361:W362"/>
    <mergeCell ref="X361:X362"/>
    <mergeCell ref="M361:M362"/>
    <mergeCell ref="N361:N362"/>
    <mergeCell ref="O361:O362"/>
    <mergeCell ref="P361:P362"/>
    <mergeCell ref="Q361:Q362"/>
    <mergeCell ref="R361:R362"/>
    <mergeCell ref="AN359:AN360"/>
    <mergeCell ref="AO359:AO360"/>
    <mergeCell ref="B360:F360"/>
    <mergeCell ref="AB359:AB360"/>
    <mergeCell ref="A357:A358"/>
    <mergeCell ref="B357:F357"/>
    <mergeCell ref="G357:G358"/>
    <mergeCell ref="H357:H358"/>
    <mergeCell ref="I357:I358"/>
    <mergeCell ref="J357:J358"/>
    <mergeCell ref="AG359:AG360"/>
    <mergeCell ref="AH359:AL360"/>
    <mergeCell ref="V359:V360"/>
    <mergeCell ref="W359:W360"/>
    <mergeCell ref="X359:X360"/>
    <mergeCell ref="Y359:Y360"/>
    <mergeCell ref="Z359:Z360"/>
    <mergeCell ref="AA359:AA360"/>
    <mergeCell ref="P359:P360"/>
    <mergeCell ref="Q359:Q360"/>
    <mergeCell ref="R359:R360"/>
    <mergeCell ref="S359:S360"/>
    <mergeCell ref="T359:T360"/>
    <mergeCell ref="U359:U360"/>
    <mergeCell ref="J359:J360"/>
    <mergeCell ref="K359:K360"/>
    <mergeCell ref="L359:L360"/>
    <mergeCell ref="M359:M360"/>
    <mergeCell ref="N359:N360"/>
    <mergeCell ref="AF357:AF358"/>
    <mergeCell ref="AG357:AG358"/>
    <mergeCell ref="AH357:AL358"/>
    <mergeCell ref="W327:W328"/>
    <mergeCell ref="T329:T330"/>
    <mergeCell ref="R341:R342"/>
    <mergeCell ref="Q343:Q344"/>
    <mergeCell ref="R343:R344"/>
    <mergeCell ref="AM341:AM342"/>
    <mergeCell ref="AF339:AF340"/>
    <mergeCell ref="AG339:AG340"/>
    <mergeCell ref="AH339:AL340"/>
    <mergeCell ref="B358:F358"/>
    <mergeCell ref="K357:K358"/>
    <mergeCell ref="L357:L358"/>
    <mergeCell ref="M357:M358"/>
    <mergeCell ref="N357:N358"/>
    <mergeCell ref="O357:O358"/>
    <mergeCell ref="P357:P358"/>
    <mergeCell ref="AM359:AM360"/>
    <mergeCell ref="O359:O360"/>
    <mergeCell ref="Q357:Q358"/>
    <mergeCell ref="R357:R358"/>
    <mergeCell ref="S357:S358"/>
    <mergeCell ref="T357:T358"/>
    <mergeCell ref="U357:U358"/>
    <mergeCell ref="AH347:AL348"/>
    <mergeCell ref="AM347:AM348"/>
    <mergeCell ref="AD339:AD340"/>
    <mergeCell ref="AD341:AD342"/>
    <mergeCell ref="AD343:AD344"/>
    <mergeCell ref="AD345:AD346"/>
    <mergeCell ref="AM343:AM344"/>
    <mergeCell ref="AF341:AF342"/>
    <mergeCell ref="AG341:AG342"/>
    <mergeCell ref="AH341:AL342"/>
    <mergeCell ref="AM335:AM336"/>
    <mergeCell ref="W337:W338"/>
    <mergeCell ref="X337:X338"/>
    <mergeCell ref="Y337:Y338"/>
    <mergeCell ref="AN355:AN356"/>
    <mergeCell ref="AO355:AO356"/>
    <mergeCell ref="B356:F356"/>
    <mergeCell ref="O327:O328"/>
    <mergeCell ref="A353:A354"/>
    <mergeCell ref="B353:F353"/>
    <mergeCell ref="G353:G354"/>
    <mergeCell ref="H353:H354"/>
    <mergeCell ref="I353:I354"/>
    <mergeCell ref="J353:J354"/>
    <mergeCell ref="AB353:AB354"/>
    <mergeCell ref="AC353:AC354"/>
    <mergeCell ref="AD353:AD354"/>
    <mergeCell ref="AG355:AG356"/>
    <mergeCell ref="AH355:AL356"/>
    <mergeCell ref="AM355:AM356"/>
    <mergeCell ref="AG353:AG354"/>
    <mergeCell ref="AH353:AL354"/>
    <mergeCell ref="AM353:AM354"/>
    <mergeCell ref="AD355:AD356"/>
    <mergeCell ref="AO327:AO328"/>
    <mergeCell ref="B328:F328"/>
    <mergeCell ref="K329:K330"/>
    <mergeCell ref="L329:L330"/>
    <mergeCell ref="V353:V354"/>
    <mergeCell ref="W353:W354"/>
    <mergeCell ref="X353:X354"/>
    <mergeCell ref="AD327:AD328"/>
    <mergeCell ref="AF327:AF328"/>
    <mergeCell ref="AG327:AG328"/>
    <mergeCell ref="AH327:AL328"/>
    <mergeCell ref="AM327:AM328"/>
    <mergeCell ref="AN353:AN354"/>
    <mergeCell ref="AO353:AO354"/>
    <mergeCell ref="B354:F354"/>
    <mergeCell ref="A299:A300"/>
    <mergeCell ref="A301:A302"/>
    <mergeCell ref="A303:A304"/>
    <mergeCell ref="A305:A306"/>
    <mergeCell ref="A307:A308"/>
    <mergeCell ref="A309:A310"/>
    <mergeCell ref="A311:A312"/>
    <mergeCell ref="Q353:Q354"/>
    <mergeCell ref="R353:R354"/>
    <mergeCell ref="S353:S354"/>
    <mergeCell ref="T353:T354"/>
    <mergeCell ref="K325:K326"/>
    <mergeCell ref="AF353:AF354"/>
    <mergeCell ref="P327:P328"/>
    <mergeCell ref="Q327:Q328"/>
    <mergeCell ref="R327:R328"/>
    <mergeCell ref="S327:S328"/>
    <mergeCell ref="K353:K354"/>
    <mergeCell ref="L353:L354"/>
    <mergeCell ref="M353:M354"/>
    <mergeCell ref="N353:N354"/>
    <mergeCell ref="O353:O354"/>
    <mergeCell ref="P353:P354"/>
    <mergeCell ref="AN327:AN328"/>
    <mergeCell ref="X327:X328"/>
    <mergeCell ref="Y327:Y328"/>
    <mergeCell ref="Z327:Z328"/>
    <mergeCell ref="AA327:AA328"/>
    <mergeCell ref="AB327:AB328"/>
    <mergeCell ref="J327:J328"/>
    <mergeCell ref="K327:K328"/>
    <mergeCell ref="L327:L328"/>
    <mergeCell ref="M327:M328"/>
    <mergeCell ref="N327:N328"/>
    <mergeCell ref="J297:J298"/>
    <mergeCell ref="K297:K298"/>
    <mergeCell ref="L297:L298"/>
    <mergeCell ref="M297:M298"/>
    <mergeCell ref="A325:A326"/>
    <mergeCell ref="A327:A328"/>
    <mergeCell ref="B327:F327"/>
    <mergeCell ref="G327:G328"/>
    <mergeCell ref="H327:H328"/>
    <mergeCell ref="I327:I328"/>
    <mergeCell ref="A313:A314"/>
    <mergeCell ref="A315:A316"/>
    <mergeCell ref="A317:A318"/>
    <mergeCell ref="A319:A320"/>
    <mergeCell ref="A321:A322"/>
    <mergeCell ref="A323:A324"/>
    <mergeCell ref="G323:G324"/>
    <mergeCell ref="H323:H324"/>
    <mergeCell ref="I323:I324"/>
    <mergeCell ref="J323:J324"/>
    <mergeCell ref="L315:L316"/>
    <mergeCell ref="B300:F300"/>
    <mergeCell ref="N323:N324"/>
    <mergeCell ref="O323:O324"/>
    <mergeCell ref="B298:F298"/>
    <mergeCell ref="B306:F306"/>
    <mergeCell ref="B307:F307"/>
    <mergeCell ref="G307:G308"/>
    <mergeCell ref="B304:F304"/>
    <mergeCell ref="G299:G300"/>
    <mergeCell ref="O313:O314"/>
    <mergeCell ref="P313:P314"/>
    <mergeCell ref="Q313:Q314"/>
    <mergeCell ref="Q307:Q308"/>
    <mergeCell ref="S291:S292"/>
    <mergeCell ref="T291:T292"/>
    <mergeCell ref="T299:T300"/>
    <mergeCell ref="P307:P308"/>
    <mergeCell ref="T307:T308"/>
    <mergeCell ref="B311:F311"/>
    <mergeCell ref="H303:H304"/>
    <mergeCell ref="I303:I304"/>
    <mergeCell ref="H307:H308"/>
    <mergeCell ref="H299:H300"/>
    <mergeCell ref="B299:F299"/>
    <mergeCell ref="B295:F295"/>
    <mergeCell ref="R315:R316"/>
    <mergeCell ref="Q293:Q294"/>
    <mergeCell ref="R293:R294"/>
    <mergeCell ref="S293:S294"/>
    <mergeCell ref="T293:T294"/>
    <mergeCell ref="A163:A164"/>
    <mergeCell ref="A165:A166"/>
    <mergeCell ref="A167:A168"/>
    <mergeCell ref="A169:A170"/>
    <mergeCell ref="A171:A172"/>
    <mergeCell ref="A173:A174"/>
    <mergeCell ref="A261:A262"/>
    <mergeCell ref="I297:I298"/>
    <mergeCell ref="G279:G280"/>
    <mergeCell ref="B290:F290"/>
    <mergeCell ref="A265:A266"/>
    <mergeCell ref="A267:A268"/>
    <mergeCell ref="A269:A270"/>
    <mergeCell ref="A271:A272"/>
    <mergeCell ref="A273:A274"/>
    <mergeCell ref="A275:A276"/>
    <mergeCell ref="A277:A278"/>
    <mergeCell ref="A279:A280"/>
    <mergeCell ref="B285:F285"/>
    <mergeCell ref="B284:F284"/>
    <mergeCell ref="A287:A288"/>
    <mergeCell ref="A289:A290"/>
    <mergeCell ref="A291:A292"/>
    <mergeCell ref="A293:A294"/>
    <mergeCell ref="A295:A296"/>
    <mergeCell ref="A297:A298"/>
    <mergeCell ref="G297:G298"/>
    <mergeCell ref="B228:F228"/>
    <mergeCell ref="B230:F230"/>
    <mergeCell ref="B199:F199"/>
    <mergeCell ref="B197:F197"/>
    <mergeCell ref="A263:A264"/>
    <mergeCell ref="A151:A152"/>
    <mergeCell ref="A153:A154"/>
    <mergeCell ref="A155:A156"/>
    <mergeCell ref="A157:A158"/>
    <mergeCell ref="A159:A160"/>
    <mergeCell ref="A161:A162"/>
    <mergeCell ref="A251:A252"/>
    <mergeCell ref="A253:A254"/>
    <mergeCell ref="A255:A256"/>
    <mergeCell ref="A257:A258"/>
    <mergeCell ref="A259:A260"/>
    <mergeCell ref="A189:A190"/>
    <mergeCell ref="A191:A192"/>
    <mergeCell ref="A193:A194"/>
    <mergeCell ref="A195:A196"/>
    <mergeCell ref="A185:A186"/>
    <mergeCell ref="A187:A188"/>
    <mergeCell ref="A241:A242"/>
    <mergeCell ref="A243:A244"/>
    <mergeCell ref="A245:A246"/>
    <mergeCell ref="A247:A248"/>
    <mergeCell ref="A175:A176"/>
    <mergeCell ref="A177:A178"/>
    <mergeCell ref="A179:A180"/>
    <mergeCell ref="A181:A182"/>
    <mergeCell ref="A183:A184"/>
    <mergeCell ref="A197:A198"/>
    <mergeCell ref="A211:A212"/>
    <mergeCell ref="A213:A214"/>
    <mergeCell ref="A215:A216"/>
    <mergeCell ref="A223:A224"/>
    <mergeCell ref="A225:A226"/>
    <mergeCell ref="A285:A286"/>
    <mergeCell ref="A201:A202"/>
    <mergeCell ref="A203:A204"/>
    <mergeCell ref="A205:A206"/>
    <mergeCell ref="A207:A208"/>
    <mergeCell ref="A209:A210"/>
    <mergeCell ref="G285:G286"/>
    <mergeCell ref="B273:F273"/>
    <mergeCell ref="G273:G274"/>
    <mergeCell ref="B267:F267"/>
    <mergeCell ref="G267:G268"/>
    <mergeCell ref="B263:F263"/>
    <mergeCell ref="G265:G266"/>
    <mergeCell ref="G263:G264"/>
    <mergeCell ref="B259:F259"/>
    <mergeCell ref="G259:G260"/>
    <mergeCell ref="B275:F275"/>
    <mergeCell ref="G275:G276"/>
    <mergeCell ref="B265:F265"/>
    <mergeCell ref="B255:F255"/>
    <mergeCell ref="A217:A218"/>
    <mergeCell ref="A219:A220"/>
    <mergeCell ref="A221:A222"/>
    <mergeCell ref="A231:A232"/>
    <mergeCell ref="A281:A282"/>
    <mergeCell ref="A283:A284"/>
    <mergeCell ref="B283:F283"/>
    <mergeCell ref="B278:F278"/>
    <mergeCell ref="B281:F281"/>
    <mergeCell ref="B282:F282"/>
    <mergeCell ref="B276:F276"/>
    <mergeCell ref="B277:F277"/>
    <mergeCell ref="K41:K42"/>
    <mergeCell ref="G311:G312"/>
    <mergeCell ref="I315:I316"/>
    <mergeCell ref="J315:J316"/>
    <mergeCell ref="K315:K316"/>
    <mergeCell ref="N311:N312"/>
    <mergeCell ref="G289:G290"/>
    <mergeCell ref="A199:A200"/>
    <mergeCell ref="B301:F301"/>
    <mergeCell ref="J275:J276"/>
    <mergeCell ref="K279:K280"/>
    <mergeCell ref="L279:L280"/>
    <mergeCell ref="J281:J282"/>
    <mergeCell ref="K281:K282"/>
    <mergeCell ref="L281:L282"/>
    <mergeCell ref="M281:M282"/>
    <mergeCell ref="K271:K272"/>
    <mergeCell ref="L271:L272"/>
    <mergeCell ref="M271:M272"/>
    <mergeCell ref="H275:H276"/>
    <mergeCell ref="I275:I276"/>
    <mergeCell ref="I281:I282"/>
    <mergeCell ref="H263:H264"/>
    <mergeCell ref="I263:I264"/>
    <mergeCell ref="A233:A234"/>
    <mergeCell ref="A237:A238"/>
    <mergeCell ref="K275:K276"/>
    <mergeCell ref="L275:L276"/>
    <mergeCell ref="M275:M276"/>
    <mergeCell ref="N275:N276"/>
    <mergeCell ref="B271:F271"/>
    <mergeCell ref="G271:G272"/>
    <mergeCell ref="M325:M326"/>
    <mergeCell ref="N325:N326"/>
    <mergeCell ref="O325:O326"/>
    <mergeCell ref="P325:P326"/>
    <mergeCell ref="Q325:Q326"/>
    <mergeCell ref="B296:F296"/>
    <mergeCell ref="B297:F297"/>
    <mergeCell ref="B279:F279"/>
    <mergeCell ref="B280:F280"/>
    <mergeCell ref="B293:F293"/>
    <mergeCell ref="B316:F316"/>
    <mergeCell ref="B309:F309"/>
    <mergeCell ref="G309:G310"/>
    <mergeCell ref="H309:H310"/>
    <mergeCell ref="I309:I310"/>
    <mergeCell ref="J309:J310"/>
    <mergeCell ref="K309:K310"/>
    <mergeCell ref="B325:F325"/>
    <mergeCell ref="G325:G326"/>
    <mergeCell ref="H325:H326"/>
    <mergeCell ref="I325:I326"/>
    <mergeCell ref="J325:J326"/>
    <mergeCell ref="H281:H282"/>
    <mergeCell ref="O309:O310"/>
    <mergeCell ref="P309:P310"/>
    <mergeCell ref="Q309:Q310"/>
    <mergeCell ref="H315:H316"/>
    <mergeCell ref="P293:P294"/>
    <mergeCell ref="B326:F326"/>
    <mergeCell ref="M313:M314"/>
    <mergeCell ref="N313:N314"/>
    <mergeCell ref="H297:H298"/>
    <mergeCell ref="K39:K40"/>
    <mergeCell ref="L39:L40"/>
    <mergeCell ref="M39:M40"/>
    <mergeCell ref="N39:N40"/>
    <mergeCell ref="O39:O40"/>
    <mergeCell ref="P39:P40"/>
    <mergeCell ref="S39:S40"/>
    <mergeCell ref="T39:T40"/>
    <mergeCell ref="Y325:Y326"/>
    <mergeCell ref="Z325:Z326"/>
    <mergeCell ref="AA325:AA326"/>
    <mergeCell ref="AB325:AB326"/>
    <mergeCell ref="AN297:AN298"/>
    <mergeCell ref="AO297:AO298"/>
    <mergeCell ref="AC297:AC298"/>
    <mergeCell ref="AD297:AD298"/>
    <mergeCell ref="AF297:AF298"/>
    <mergeCell ref="AG297:AG298"/>
    <mergeCell ref="AH297:AL298"/>
    <mergeCell ref="AM297:AM298"/>
    <mergeCell ref="AH41:AL42"/>
    <mergeCell ref="AM41:AM42"/>
    <mergeCell ref="S325:S326"/>
    <mergeCell ref="T325:T326"/>
    <mergeCell ref="K321:K322"/>
    <mergeCell ref="L321:L322"/>
    <mergeCell ref="O319:O320"/>
    <mergeCell ref="AN317:AN318"/>
    <mergeCell ref="AH317:AL318"/>
    <mergeCell ref="AM317:AM318"/>
    <mergeCell ref="AO325:AO326"/>
    <mergeCell ref="AN325:AN326"/>
    <mergeCell ref="AO321:AO322"/>
    <mergeCell ref="B322:F322"/>
    <mergeCell ref="AA317:AA318"/>
    <mergeCell ref="AB317:AB318"/>
    <mergeCell ref="AC317:AC318"/>
    <mergeCell ref="AD317:AD318"/>
    <mergeCell ref="AF317:AF318"/>
    <mergeCell ref="AG317:AG318"/>
    <mergeCell ref="U321:U322"/>
    <mergeCell ref="V321:V322"/>
    <mergeCell ref="W321:W322"/>
    <mergeCell ref="X317:X318"/>
    <mergeCell ref="Y317:Y318"/>
    <mergeCell ref="Z317:Z318"/>
    <mergeCell ref="O321:O322"/>
    <mergeCell ref="P321:P322"/>
    <mergeCell ref="M321:M322"/>
    <mergeCell ref="N321:N322"/>
    <mergeCell ref="H319:H320"/>
    <mergeCell ref="AN319:AN320"/>
    <mergeCell ref="AO317:AO318"/>
    <mergeCell ref="B318:F318"/>
    <mergeCell ref="B319:F319"/>
    <mergeCell ref="G319:G320"/>
    <mergeCell ref="I319:I320"/>
    <mergeCell ref="J319:J320"/>
    <mergeCell ref="M317:M318"/>
    <mergeCell ref="N317:N318"/>
    <mergeCell ref="O317:O318"/>
    <mergeCell ref="AN321:AN322"/>
    <mergeCell ref="S321:S322"/>
    <mergeCell ref="T321:T322"/>
    <mergeCell ref="AF323:AF324"/>
    <mergeCell ref="AG323:AG324"/>
    <mergeCell ref="AC325:AC326"/>
    <mergeCell ref="AD325:AD326"/>
    <mergeCell ref="AF325:AF326"/>
    <mergeCell ref="AG325:AG326"/>
    <mergeCell ref="AH325:AL326"/>
    <mergeCell ref="AM325:AM326"/>
    <mergeCell ref="AD321:AD322"/>
    <mergeCell ref="AF321:AF322"/>
    <mergeCell ref="AG321:AG322"/>
    <mergeCell ref="AH321:AL322"/>
    <mergeCell ref="AM321:AM322"/>
    <mergeCell ref="AB321:AB322"/>
    <mergeCell ref="G321:G322"/>
    <mergeCell ref="H321:H322"/>
    <mergeCell ref="I321:I322"/>
    <mergeCell ref="J321:J322"/>
    <mergeCell ref="U325:U326"/>
    <mergeCell ref="V325:V326"/>
    <mergeCell ref="P323:P324"/>
    <mergeCell ref="R325:R326"/>
    <mergeCell ref="L323:L324"/>
    <mergeCell ref="M323:M324"/>
    <mergeCell ref="U323:U324"/>
    <mergeCell ref="K323:K324"/>
    <mergeCell ref="AC321:AC322"/>
    <mergeCell ref="X321:X322"/>
    <mergeCell ref="Y321:Y322"/>
    <mergeCell ref="Z321:Z322"/>
    <mergeCell ref="X325:X326"/>
    <mergeCell ref="L325:L326"/>
    <mergeCell ref="AO323:AO324"/>
    <mergeCell ref="B324:F324"/>
    <mergeCell ref="B317:F317"/>
    <mergeCell ref="G317:G318"/>
    <mergeCell ref="AH323:AL324"/>
    <mergeCell ref="AM323:AM324"/>
    <mergeCell ref="AN323:AN324"/>
    <mergeCell ref="H317:H318"/>
    <mergeCell ref="I317:I318"/>
    <mergeCell ref="J317:J318"/>
    <mergeCell ref="K317:K318"/>
    <mergeCell ref="L317:L318"/>
    <mergeCell ref="AC319:AC320"/>
    <mergeCell ref="AD319:AD320"/>
    <mergeCell ref="AF319:AF320"/>
    <mergeCell ref="AG319:AG320"/>
    <mergeCell ref="AH319:AL320"/>
    <mergeCell ref="AM319:AM320"/>
    <mergeCell ref="W323:W324"/>
    <mergeCell ref="X319:X320"/>
    <mergeCell ref="Y319:Y320"/>
    <mergeCell ref="Z319:Z320"/>
    <mergeCell ref="AA319:AA320"/>
    <mergeCell ref="AB319:AB320"/>
    <mergeCell ref="W319:W320"/>
    <mergeCell ref="AA321:AA322"/>
    <mergeCell ref="Q323:Q324"/>
    <mergeCell ref="R323:R324"/>
    <mergeCell ref="S323:S324"/>
    <mergeCell ref="T323:T324"/>
    <mergeCell ref="B321:F321"/>
    <mergeCell ref="B323:F323"/>
    <mergeCell ref="AC313:AC314"/>
    <mergeCell ref="AD313:AD314"/>
    <mergeCell ref="S317:S318"/>
    <mergeCell ref="T317:T318"/>
    <mergeCell ref="U317:U318"/>
    <mergeCell ref="V317:V318"/>
    <mergeCell ref="W317:W318"/>
    <mergeCell ref="X313:X314"/>
    <mergeCell ref="X315:X316"/>
    <mergeCell ref="S313:S314"/>
    <mergeCell ref="T313:T314"/>
    <mergeCell ref="X323:X324"/>
    <mergeCell ref="Y323:Y324"/>
    <mergeCell ref="Z323:Z324"/>
    <mergeCell ref="AA323:AA324"/>
    <mergeCell ref="AB323:AB324"/>
    <mergeCell ref="AC323:AC324"/>
    <mergeCell ref="AD323:AD324"/>
    <mergeCell ref="AF313:AF314"/>
    <mergeCell ref="S315:S316"/>
    <mergeCell ref="T315:T316"/>
    <mergeCell ref="U315:U316"/>
    <mergeCell ref="V315:V316"/>
    <mergeCell ref="W315:W316"/>
    <mergeCell ref="U313:U314"/>
    <mergeCell ref="AO319:AO320"/>
    <mergeCell ref="B320:F320"/>
    <mergeCell ref="B313:F313"/>
    <mergeCell ref="G313:G314"/>
    <mergeCell ref="H313:H314"/>
    <mergeCell ref="I313:I314"/>
    <mergeCell ref="J313:J314"/>
    <mergeCell ref="K313:K314"/>
    <mergeCell ref="L313:L314"/>
    <mergeCell ref="Y315:Y316"/>
    <mergeCell ref="Z315:Z316"/>
    <mergeCell ref="AA315:AA316"/>
    <mergeCell ref="AB315:AB316"/>
    <mergeCell ref="AC315:AC316"/>
    <mergeCell ref="AD315:AD316"/>
    <mergeCell ref="Q319:Q320"/>
    <mergeCell ref="R319:R320"/>
    <mergeCell ref="S319:S320"/>
    <mergeCell ref="T319:T320"/>
    <mergeCell ref="U319:U320"/>
    <mergeCell ref="V319:V320"/>
    <mergeCell ref="K319:K320"/>
    <mergeCell ref="L319:L320"/>
    <mergeCell ref="M319:M320"/>
    <mergeCell ref="N319:N320"/>
    <mergeCell ref="AF315:AF316"/>
    <mergeCell ref="AG315:AG316"/>
    <mergeCell ref="Q315:Q316"/>
    <mergeCell ref="AH315:AL316"/>
    <mergeCell ref="AM315:AM316"/>
    <mergeCell ref="Y313:Y314"/>
    <mergeCell ref="Z313:Z314"/>
    <mergeCell ref="AO309:AO310"/>
    <mergeCell ref="B310:F310"/>
    <mergeCell ref="AM309:AM310"/>
    <mergeCell ref="AN309:AN310"/>
    <mergeCell ref="AO313:AO314"/>
    <mergeCell ref="B314:F314"/>
    <mergeCell ref="B315:F315"/>
    <mergeCell ref="G315:G316"/>
    <mergeCell ref="H311:H312"/>
    <mergeCell ref="I311:I312"/>
    <mergeCell ref="J311:J312"/>
    <mergeCell ref="K311:K312"/>
    <mergeCell ref="L311:L312"/>
    <mergeCell ref="M311:M312"/>
    <mergeCell ref="AH309:AL310"/>
    <mergeCell ref="V313:V314"/>
    <mergeCell ref="W313:W314"/>
    <mergeCell ref="X309:X310"/>
    <mergeCell ref="Y309:Y310"/>
    <mergeCell ref="Z309:Z310"/>
    <mergeCell ref="AB309:AB310"/>
    <mergeCell ref="AG313:AG314"/>
    <mergeCell ref="AB311:AB312"/>
    <mergeCell ref="AD311:AD312"/>
    <mergeCell ref="AC311:AC312"/>
    <mergeCell ref="AO315:AO316"/>
    <mergeCell ref="AO311:AO312"/>
    <mergeCell ref="AN315:AN316"/>
    <mergeCell ref="B312:F312"/>
    <mergeCell ref="AN313:AN314"/>
    <mergeCell ref="AM311:AM312"/>
    <mergeCell ref="AH313:AL314"/>
    <mergeCell ref="AM313:AM314"/>
    <mergeCell ref="AN311:AN312"/>
    <mergeCell ref="AG307:AG308"/>
    <mergeCell ref="AH307:AL308"/>
    <mergeCell ref="AM307:AM308"/>
    <mergeCell ref="AN307:AN308"/>
    <mergeCell ref="AD305:AD306"/>
    <mergeCell ref="AF305:AF306"/>
    <mergeCell ref="AG305:AG306"/>
    <mergeCell ref="AH305:AL306"/>
    <mergeCell ref="AM305:AM306"/>
    <mergeCell ref="AN305:AN306"/>
    <mergeCell ref="AC305:AC306"/>
    <mergeCell ref="AG311:AG312"/>
    <mergeCell ref="AA311:AA312"/>
    <mergeCell ref="Y307:Y308"/>
    <mergeCell ref="M307:M308"/>
    <mergeCell ref="R305:R306"/>
    <mergeCell ref="S305:S306"/>
    <mergeCell ref="T305:T306"/>
    <mergeCell ref="AA305:AA306"/>
    <mergeCell ref="AA309:AA310"/>
    <mergeCell ref="N307:N308"/>
    <mergeCell ref="O307:O308"/>
    <mergeCell ref="Y305:Y306"/>
    <mergeCell ref="AH311:AL312"/>
    <mergeCell ref="AC309:AC310"/>
    <mergeCell ref="AD309:AD310"/>
    <mergeCell ref="AF309:AF310"/>
    <mergeCell ref="AG309:AG310"/>
    <mergeCell ref="J307:J308"/>
    <mergeCell ref="K307:K308"/>
    <mergeCell ref="L307:L308"/>
    <mergeCell ref="T311:T312"/>
    <mergeCell ref="U311:U312"/>
    <mergeCell ref="V311:V312"/>
    <mergeCell ref="W311:W312"/>
    <mergeCell ref="X307:X308"/>
    <mergeCell ref="O311:O312"/>
    <mergeCell ref="P311:P312"/>
    <mergeCell ref="Y311:Y312"/>
    <mergeCell ref="Z311:Z312"/>
    <mergeCell ref="R309:R310"/>
    <mergeCell ref="S309:S310"/>
    <mergeCell ref="T309:T310"/>
    <mergeCell ref="U309:U310"/>
    <mergeCell ref="V309:V310"/>
    <mergeCell ref="S307:S308"/>
    <mergeCell ref="AF311:AF312"/>
    <mergeCell ref="M309:M310"/>
    <mergeCell ref="N309:N310"/>
    <mergeCell ref="S311:S312"/>
    <mergeCell ref="G305:G306"/>
    <mergeCell ref="H305:H306"/>
    <mergeCell ref="I305:I306"/>
    <mergeCell ref="J305:J306"/>
    <mergeCell ref="K305:K306"/>
    <mergeCell ref="AB305:AB306"/>
    <mergeCell ref="AG303:AG304"/>
    <mergeCell ref="W305:W306"/>
    <mergeCell ref="V305:V306"/>
    <mergeCell ref="Z307:Z308"/>
    <mergeCell ref="W309:W310"/>
    <mergeCell ref="AA307:AA308"/>
    <mergeCell ref="AB307:AB308"/>
    <mergeCell ref="AC307:AC308"/>
    <mergeCell ref="AD307:AD308"/>
    <mergeCell ref="AF307:AF308"/>
    <mergeCell ref="X305:X306"/>
    <mergeCell ref="I307:I308"/>
    <mergeCell ref="L303:L304"/>
    <mergeCell ref="AH301:AL302"/>
    <mergeCell ref="AM301:AM302"/>
    <mergeCell ref="J303:J304"/>
    <mergeCell ref="M303:M304"/>
    <mergeCell ref="N303:N304"/>
    <mergeCell ref="O303:O304"/>
    <mergeCell ref="P303:P304"/>
    <mergeCell ref="Q303:Q304"/>
    <mergeCell ref="R303:R304"/>
    <mergeCell ref="W303:W304"/>
    <mergeCell ref="X303:X304"/>
    <mergeCell ref="Y303:Y304"/>
    <mergeCell ref="V301:V302"/>
    <mergeCell ref="U307:U308"/>
    <mergeCell ref="V307:V308"/>
    <mergeCell ref="W307:W308"/>
    <mergeCell ref="L309:L310"/>
    <mergeCell ref="L305:L306"/>
    <mergeCell ref="K293:K294"/>
    <mergeCell ref="L293:L294"/>
    <mergeCell ref="M293:M294"/>
    <mergeCell ref="N293:N294"/>
    <mergeCell ref="O293:O294"/>
    <mergeCell ref="Z305:Z306"/>
    <mergeCell ref="U305:U306"/>
    <mergeCell ref="O305:O306"/>
    <mergeCell ref="AO303:AO304"/>
    <mergeCell ref="AA301:AA302"/>
    <mergeCell ref="AB301:AB302"/>
    <mergeCell ref="AC301:AC302"/>
    <mergeCell ref="AD301:AD302"/>
    <mergeCell ref="AF301:AF302"/>
    <mergeCell ref="AN301:AN302"/>
    <mergeCell ref="AO301:AO302"/>
    <mergeCell ref="AN303:AN304"/>
    <mergeCell ref="Z303:Z304"/>
    <mergeCell ref="W301:W302"/>
    <mergeCell ref="AG301:AG302"/>
    <mergeCell ref="Y301:Y302"/>
    <mergeCell ref="Z301:Z302"/>
    <mergeCell ref="S301:S302"/>
    <mergeCell ref="T301:T302"/>
    <mergeCell ref="U301:U302"/>
    <mergeCell ref="AM293:AM294"/>
    <mergeCell ref="AN293:AN294"/>
    <mergeCell ref="AH303:AL304"/>
    <mergeCell ref="AM303:AM304"/>
    <mergeCell ref="X301:X302"/>
    <mergeCell ref="AD303:AD304"/>
    <mergeCell ref="AF303:AF304"/>
    <mergeCell ref="AH291:AL292"/>
    <mergeCell ref="AM291:AM292"/>
    <mergeCell ref="AN291:AN292"/>
    <mergeCell ref="AA291:AA292"/>
    <mergeCell ref="AB291:AB292"/>
    <mergeCell ref="AC291:AC292"/>
    <mergeCell ref="AN289:AN290"/>
    <mergeCell ref="U291:U292"/>
    <mergeCell ref="V291:V292"/>
    <mergeCell ref="W291:W292"/>
    <mergeCell ref="X291:X292"/>
    <mergeCell ref="AO293:AO294"/>
    <mergeCell ref="AB293:AB294"/>
    <mergeCell ref="AC293:AC294"/>
    <mergeCell ref="AD293:AD294"/>
    <mergeCell ref="AF293:AF294"/>
    <mergeCell ref="AG293:AG294"/>
    <mergeCell ref="AH293:AL294"/>
    <mergeCell ref="V293:V294"/>
    <mergeCell ref="W293:W294"/>
    <mergeCell ref="X293:X294"/>
    <mergeCell ref="Y293:Y294"/>
    <mergeCell ref="Z293:Z294"/>
    <mergeCell ref="AA293:AA294"/>
    <mergeCell ref="U293:U294"/>
    <mergeCell ref="AO291:AO292"/>
    <mergeCell ref="AD291:AD292"/>
    <mergeCell ref="AF291:AF292"/>
    <mergeCell ref="AG291:AG292"/>
    <mergeCell ref="AG287:AG288"/>
    <mergeCell ref="AH287:AL288"/>
    <mergeCell ref="AM287:AM288"/>
    <mergeCell ref="AN287:AN288"/>
    <mergeCell ref="X287:X288"/>
    <mergeCell ref="Y287:Y288"/>
    <mergeCell ref="Z287:Z288"/>
    <mergeCell ref="AA287:AA288"/>
    <mergeCell ref="AB287:AB288"/>
    <mergeCell ref="AC287:AC288"/>
    <mergeCell ref="R287:R288"/>
    <mergeCell ref="S287:S288"/>
    <mergeCell ref="T287:T288"/>
    <mergeCell ref="U287:U288"/>
    <mergeCell ref="V287:V288"/>
    <mergeCell ref="W287:W288"/>
    <mergeCell ref="K287:K288"/>
    <mergeCell ref="L287:L288"/>
    <mergeCell ref="M287:M288"/>
    <mergeCell ref="N287:N288"/>
    <mergeCell ref="O287:O288"/>
    <mergeCell ref="P287:P288"/>
    <mergeCell ref="Q287:Q288"/>
    <mergeCell ref="AO289:AO290"/>
    <mergeCell ref="G283:G284"/>
    <mergeCell ref="H283:H284"/>
    <mergeCell ref="I283:I284"/>
    <mergeCell ref="J283:J284"/>
    <mergeCell ref="K283:K284"/>
    <mergeCell ref="L283:L284"/>
    <mergeCell ref="M283:M284"/>
    <mergeCell ref="N283:N284"/>
    <mergeCell ref="AC289:AC290"/>
    <mergeCell ref="AD289:AD290"/>
    <mergeCell ref="AF289:AF290"/>
    <mergeCell ref="AG289:AG290"/>
    <mergeCell ref="AH289:AL290"/>
    <mergeCell ref="AM289:AM290"/>
    <mergeCell ref="V289:V290"/>
    <mergeCell ref="W289:W290"/>
    <mergeCell ref="X289:X290"/>
    <mergeCell ref="Z289:Z290"/>
    <mergeCell ref="AA289:AA290"/>
    <mergeCell ref="AB289:AB290"/>
    <mergeCell ref="P289:P290"/>
    <mergeCell ref="Q289:Q290"/>
    <mergeCell ref="R289:R290"/>
    <mergeCell ref="S289:S290"/>
    <mergeCell ref="T289:T290"/>
    <mergeCell ref="U289:U290"/>
    <mergeCell ref="AO287:AO288"/>
    <mergeCell ref="Y289:Y290"/>
    <mergeCell ref="H289:H290"/>
    <mergeCell ref="I289:I290"/>
    <mergeCell ref="AH283:AL284"/>
    <mergeCell ref="AN283:AN284"/>
    <mergeCell ref="AO283:AO284"/>
    <mergeCell ref="AG281:AG282"/>
    <mergeCell ref="H285:H286"/>
    <mergeCell ref="I285:I286"/>
    <mergeCell ref="J285:J286"/>
    <mergeCell ref="K285:K286"/>
    <mergeCell ref="L285:L286"/>
    <mergeCell ref="AA283:AA284"/>
    <mergeCell ref="AB283:AB284"/>
    <mergeCell ref="AC283:AC284"/>
    <mergeCell ref="AD283:AD284"/>
    <mergeCell ref="AF283:AF284"/>
    <mergeCell ref="AG283:AG284"/>
    <mergeCell ref="U283:U284"/>
    <mergeCell ref="V283:V284"/>
    <mergeCell ref="W283:W284"/>
    <mergeCell ref="X283:X284"/>
    <mergeCell ref="Y283:Y284"/>
    <mergeCell ref="Z283:Z284"/>
    <mergeCell ref="O283:O284"/>
    <mergeCell ref="P283:P284"/>
    <mergeCell ref="Q283:Q284"/>
    <mergeCell ref="R283:R284"/>
    <mergeCell ref="S283:S284"/>
    <mergeCell ref="T283:T284"/>
    <mergeCell ref="AG285:AG286"/>
    <mergeCell ref="AH285:AL286"/>
    <mergeCell ref="AM285:AM286"/>
    <mergeCell ref="AN285:AN286"/>
    <mergeCell ref="AO285:AO286"/>
    <mergeCell ref="AC285:AC286"/>
    <mergeCell ref="Z281:Z282"/>
    <mergeCell ref="AA281:AA282"/>
    <mergeCell ref="AB281:AB282"/>
    <mergeCell ref="AC281:AC282"/>
    <mergeCell ref="AD281:AD282"/>
    <mergeCell ref="AF281:AF282"/>
    <mergeCell ref="T281:T282"/>
    <mergeCell ref="U281:U282"/>
    <mergeCell ref="V281:V282"/>
    <mergeCell ref="W281:W282"/>
    <mergeCell ref="X281:X282"/>
    <mergeCell ref="AM283:AM284"/>
    <mergeCell ref="AM279:AM280"/>
    <mergeCell ref="AC275:AC276"/>
    <mergeCell ref="AD275:AD276"/>
    <mergeCell ref="AG275:AG276"/>
    <mergeCell ref="AH275:AL276"/>
    <mergeCell ref="AM275:AM276"/>
    <mergeCell ref="AG279:AG280"/>
    <mergeCell ref="AH279:AL280"/>
    <mergeCell ref="AN279:AN280"/>
    <mergeCell ref="AO279:AO280"/>
    <mergeCell ref="G281:G282"/>
    <mergeCell ref="G277:G278"/>
    <mergeCell ref="I277:I278"/>
    <mergeCell ref="J277:J278"/>
    <mergeCell ref="K277:K278"/>
    <mergeCell ref="L277:L278"/>
    <mergeCell ref="M277:M278"/>
    <mergeCell ref="R277:R278"/>
    <mergeCell ref="S277:S278"/>
    <mergeCell ref="AF279:AF280"/>
    <mergeCell ref="T279:T280"/>
    <mergeCell ref="U279:U280"/>
    <mergeCell ref="V279:V280"/>
    <mergeCell ref="W279:W280"/>
    <mergeCell ref="X279:X280"/>
    <mergeCell ref="Y279:Y280"/>
    <mergeCell ref="Z279:Z280"/>
    <mergeCell ref="AA279:AA280"/>
    <mergeCell ref="AB279:AB280"/>
    <mergeCell ref="H279:H280"/>
    <mergeCell ref="I279:I280"/>
    <mergeCell ref="J279:J280"/>
    <mergeCell ref="AH281:AL282"/>
    <mergeCell ref="AM281:AM282"/>
    <mergeCell ref="P279:P280"/>
    <mergeCell ref="S279:S280"/>
    <mergeCell ref="AN281:AN282"/>
    <mergeCell ref="AO281:AO282"/>
    <mergeCell ref="AG277:AG278"/>
    <mergeCell ref="AH277:AL278"/>
    <mergeCell ref="H271:H272"/>
    <mergeCell ref="I271:I272"/>
    <mergeCell ref="J271:J272"/>
    <mergeCell ref="Z277:Z278"/>
    <mergeCell ref="AA277:AA278"/>
    <mergeCell ref="AB277:AB278"/>
    <mergeCell ref="AC277:AC278"/>
    <mergeCell ref="AD277:AD278"/>
    <mergeCell ref="AF277:AF278"/>
    <mergeCell ref="T277:T278"/>
    <mergeCell ref="U277:U278"/>
    <mergeCell ref="V277:V278"/>
    <mergeCell ref="W277:W278"/>
    <mergeCell ref="X277:X278"/>
    <mergeCell ref="Y277:Y278"/>
    <mergeCell ref="N277:N278"/>
    <mergeCell ref="O277:O278"/>
    <mergeCell ref="P277:P278"/>
    <mergeCell ref="Q277:Q278"/>
    <mergeCell ref="H277:H278"/>
    <mergeCell ref="H273:H274"/>
    <mergeCell ref="I273:I274"/>
    <mergeCell ref="J273:J274"/>
    <mergeCell ref="K273:K274"/>
    <mergeCell ref="L273:L274"/>
    <mergeCell ref="M273:M274"/>
    <mergeCell ref="W275:W276"/>
    <mergeCell ref="X275:X276"/>
    <mergeCell ref="O275:O276"/>
    <mergeCell ref="P275:P276"/>
    <mergeCell ref="AH271:AL272"/>
    <mergeCell ref="AM271:AM272"/>
    <mergeCell ref="AN271:AN272"/>
    <mergeCell ref="AF271:AF272"/>
    <mergeCell ref="W271:W272"/>
    <mergeCell ref="X271:X272"/>
    <mergeCell ref="Y271:Y272"/>
    <mergeCell ref="Z271:Z272"/>
    <mergeCell ref="AA271:AA272"/>
    <mergeCell ref="AB271:AB272"/>
    <mergeCell ref="Q271:Q272"/>
    <mergeCell ref="R271:R272"/>
    <mergeCell ref="S271:S272"/>
    <mergeCell ref="T271:T272"/>
    <mergeCell ref="U271:U272"/>
    <mergeCell ref="V271:V272"/>
    <mergeCell ref="AO277:AO278"/>
    <mergeCell ref="AO275:AO276"/>
    <mergeCell ref="AN275:AN276"/>
    <mergeCell ref="Y275:Y276"/>
    <mergeCell ref="Z275:Z276"/>
    <mergeCell ref="AA275:AA276"/>
    <mergeCell ref="AB275:AB276"/>
    <mergeCell ref="Q275:Q276"/>
    <mergeCell ref="R275:R276"/>
    <mergeCell ref="S275:S276"/>
    <mergeCell ref="T275:T276"/>
    <mergeCell ref="U275:U276"/>
    <mergeCell ref="V275:V276"/>
    <mergeCell ref="AM277:AM278"/>
    <mergeCell ref="AN277:AN278"/>
    <mergeCell ref="H267:H268"/>
    <mergeCell ref="I267:I268"/>
    <mergeCell ref="J267:J268"/>
    <mergeCell ref="K267:K268"/>
    <mergeCell ref="AG273:AG274"/>
    <mergeCell ref="AH273:AL274"/>
    <mergeCell ref="AM273:AM274"/>
    <mergeCell ref="AN273:AN274"/>
    <mergeCell ref="AO273:AO274"/>
    <mergeCell ref="B274:F274"/>
    <mergeCell ref="Z273:Z274"/>
    <mergeCell ref="AA273:AA274"/>
    <mergeCell ref="AB273:AB274"/>
    <mergeCell ref="AC273:AC274"/>
    <mergeCell ref="AD273:AD274"/>
    <mergeCell ref="AF273:AF274"/>
    <mergeCell ref="T273:T274"/>
    <mergeCell ref="U273:U274"/>
    <mergeCell ref="V273:V274"/>
    <mergeCell ref="W273:W274"/>
    <mergeCell ref="X273:X274"/>
    <mergeCell ref="Y273:Y274"/>
    <mergeCell ref="N273:N274"/>
    <mergeCell ref="O273:O274"/>
    <mergeCell ref="P273:P274"/>
    <mergeCell ref="Q273:Q274"/>
    <mergeCell ref="R273:R274"/>
    <mergeCell ref="S273:S274"/>
    <mergeCell ref="AO271:AO272"/>
    <mergeCell ref="AC271:AC272"/>
    <mergeCell ref="AD271:AD272"/>
    <mergeCell ref="AG271:AG272"/>
    <mergeCell ref="B272:F272"/>
    <mergeCell ref="B269:F269"/>
    <mergeCell ref="G269:G270"/>
    <mergeCell ref="I269:I270"/>
    <mergeCell ref="J269:J270"/>
    <mergeCell ref="K269:K270"/>
    <mergeCell ref="L269:L270"/>
    <mergeCell ref="M269:M270"/>
    <mergeCell ref="AD267:AD268"/>
    <mergeCell ref="AF267:AF268"/>
    <mergeCell ref="AG267:AG268"/>
    <mergeCell ref="AH267:AL268"/>
    <mergeCell ref="AM267:AM268"/>
    <mergeCell ref="AN267:AN268"/>
    <mergeCell ref="X267:X268"/>
    <mergeCell ref="Y267:Y268"/>
    <mergeCell ref="Z267:Z268"/>
    <mergeCell ref="AA267:AA268"/>
    <mergeCell ref="AB267:AB268"/>
    <mergeCell ref="AC267:AC268"/>
    <mergeCell ref="R267:R268"/>
    <mergeCell ref="S267:S268"/>
    <mergeCell ref="T267:T268"/>
    <mergeCell ref="U267:U268"/>
    <mergeCell ref="V267:V268"/>
    <mergeCell ref="W267:W268"/>
    <mergeCell ref="L267:L268"/>
    <mergeCell ref="M267:M268"/>
    <mergeCell ref="N267:N268"/>
    <mergeCell ref="N271:N272"/>
    <mergeCell ref="O271:O272"/>
    <mergeCell ref="P271:P272"/>
    <mergeCell ref="J263:J264"/>
    <mergeCell ref="K263:K264"/>
    <mergeCell ref="AG269:AG270"/>
    <mergeCell ref="AH269:AL270"/>
    <mergeCell ref="AM269:AM270"/>
    <mergeCell ref="AN269:AN270"/>
    <mergeCell ref="AO269:AO270"/>
    <mergeCell ref="B270:F270"/>
    <mergeCell ref="Z269:Z270"/>
    <mergeCell ref="AA269:AA270"/>
    <mergeCell ref="AB269:AB270"/>
    <mergeCell ref="AC269:AC270"/>
    <mergeCell ref="AD269:AD270"/>
    <mergeCell ref="AF269:AF270"/>
    <mergeCell ref="T269:T270"/>
    <mergeCell ref="U269:U270"/>
    <mergeCell ref="V269:V270"/>
    <mergeCell ref="W269:W270"/>
    <mergeCell ref="X269:X270"/>
    <mergeCell ref="Y269:Y270"/>
    <mergeCell ref="N269:N270"/>
    <mergeCell ref="O269:O270"/>
    <mergeCell ref="P269:P270"/>
    <mergeCell ref="Q269:Q270"/>
    <mergeCell ref="R269:R270"/>
    <mergeCell ref="S269:S270"/>
    <mergeCell ref="AO267:AO268"/>
    <mergeCell ref="B268:F268"/>
    <mergeCell ref="H269:H270"/>
    <mergeCell ref="J265:J266"/>
    <mergeCell ref="K265:K266"/>
    <mergeCell ref="L265:L266"/>
    <mergeCell ref="AD263:AD264"/>
    <mergeCell ref="AF263:AF264"/>
    <mergeCell ref="AG263:AG264"/>
    <mergeCell ref="AH263:AL264"/>
    <mergeCell ref="AM263:AM264"/>
    <mergeCell ref="AN263:AN264"/>
    <mergeCell ref="X263:X264"/>
    <mergeCell ref="Y263:Y264"/>
    <mergeCell ref="Z263:Z264"/>
    <mergeCell ref="AA263:AA264"/>
    <mergeCell ref="AB263:AB264"/>
    <mergeCell ref="AC263:AC264"/>
    <mergeCell ref="R263:R264"/>
    <mergeCell ref="S263:S264"/>
    <mergeCell ref="T263:T264"/>
    <mergeCell ref="U263:U264"/>
    <mergeCell ref="V263:V264"/>
    <mergeCell ref="W263:W264"/>
    <mergeCell ref="AG265:AG266"/>
    <mergeCell ref="AH265:AL266"/>
    <mergeCell ref="AM265:AM266"/>
    <mergeCell ref="AN265:AN266"/>
    <mergeCell ref="AO265:AO266"/>
    <mergeCell ref="B266:F266"/>
    <mergeCell ref="Z265:Z266"/>
    <mergeCell ref="AA265:AA266"/>
    <mergeCell ref="AB265:AB266"/>
    <mergeCell ref="AC265:AC266"/>
    <mergeCell ref="AD265:AD266"/>
    <mergeCell ref="AF265:AF266"/>
    <mergeCell ref="T265:T266"/>
    <mergeCell ref="U265:U266"/>
    <mergeCell ref="V265:V266"/>
    <mergeCell ref="W265:W266"/>
    <mergeCell ref="X265:X266"/>
    <mergeCell ref="Y265:Y266"/>
    <mergeCell ref="N265:N266"/>
    <mergeCell ref="O265:O266"/>
    <mergeCell ref="P265:P266"/>
    <mergeCell ref="M265:M266"/>
    <mergeCell ref="Q265:Q266"/>
    <mergeCell ref="R265:R266"/>
    <mergeCell ref="S265:S266"/>
    <mergeCell ref="AO263:AO264"/>
    <mergeCell ref="B264:F264"/>
    <mergeCell ref="B261:F261"/>
    <mergeCell ref="G261:G262"/>
    <mergeCell ref="H265:H266"/>
    <mergeCell ref="I265:I266"/>
    <mergeCell ref="H261:H262"/>
    <mergeCell ref="I261:I262"/>
    <mergeCell ref="J261:J262"/>
    <mergeCell ref="K261:K262"/>
    <mergeCell ref="L261:L262"/>
    <mergeCell ref="M261:M262"/>
    <mergeCell ref="AD259:AD260"/>
    <mergeCell ref="AF259:AF260"/>
    <mergeCell ref="AG259:AG260"/>
    <mergeCell ref="AH259:AL260"/>
    <mergeCell ref="AM259:AM260"/>
    <mergeCell ref="AN259:AN260"/>
    <mergeCell ref="X259:X260"/>
    <mergeCell ref="Y259:Y260"/>
    <mergeCell ref="Z259:Z260"/>
    <mergeCell ref="AA259:AA260"/>
    <mergeCell ref="AB259:AB260"/>
    <mergeCell ref="AC259:AC260"/>
    <mergeCell ref="R259:R260"/>
    <mergeCell ref="S259:S260"/>
    <mergeCell ref="T259:T260"/>
    <mergeCell ref="U259:U260"/>
    <mergeCell ref="V259:V260"/>
    <mergeCell ref="W259:W260"/>
    <mergeCell ref="L259:L260"/>
    <mergeCell ref="M259:M260"/>
    <mergeCell ref="AG261:AG262"/>
    <mergeCell ref="AH261:AL262"/>
    <mergeCell ref="AM261:AM262"/>
    <mergeCell ref="AN261:AN262"/>
    <mergeCell ref="AO261:AO262"/>
    <mergeCell ref="B262:F262"/>
    <mergeCell ref="Z261:Z262"/>
    <mergeCell ref="AA261:AA262"/>
    <mergeCell ref="AB261:AB262"/>
    <mergeCell ref="AC261:AC262"/>
    <mergeCell ref="AD261:AD262"/>
    <mergeCell ref="AF261:AF262"/>
    <mergeCell ref="T261:T262"/>
    <mergeCell ref="U261:U262"/>
    <mergeCell ref="V261:V262"/>
    <mergeCell ref="W261:W262"/>
    <mergeCell ref="X261:X262"/>
    <mergeCell ref="Y261:Y262"/>
    <mergeCell ref="N261:N262"/>
    <mergeCell ref="O261:O262"/>
    <mergeCell ref="P261:P262"/>
    <mergeCell ref="R261:R262"/>
    <mergeCell ref="AO255:AO256"/>
    <mergeCell ref="B256:F256"/>
    <mergeCell ref="Z253:Z254"/>
    <mergeCell ref="AA253:AA254"/>
    <mergeCell ref="S261:S262"/>
    <mergeCell ref="AO259:AO260"/>
    <mergeCell ref="B260:F260"/>
    <mergeCell ref="J257:J258"/>
    <mergeCell ref="K257:K258"/>
    <mergeCell ref="L257:L258"/>
    <mergeCell ref="M257:M258"/>
    <mergeCell ref="AD255:AD256"/>
    <mergeCell ref="AF255:AF256"/>
    <mergeCell ref="AG255:AG256"/>
    <mergeCell ref="AH255:AL256"/>
    <mergeCell ref="AM255:AM256"/>
    <mergeCell ref="AN255:AN256"/>
    <mergeCell ref="X255:X256"/>
    <mergeCell ref="Y255:Y256"/>
    <mergeCell ref="Z255:Z256"/>
    <mergeCell ref="AA255:AA256"/>
    <mergeCell ref="AB255:AB256"/>
    <mergeCell ref="AC255:AC256"/>
    <mergeCell ref="R255:R256"/>
    <mergeCell ref="S255:S256"/>
    <mergeCell ref="T255:T256"/>
    <mergeCell ref="U255:U256"/>
    <mergeCell ref="V255:V256"/>
    <mergeCell ref="W255:W256"/>
    <mergeCell ref="L255:L256"/>
    <mergeCell ref="M255:M256"/>
    <mergeCell ref="N255:N256"/>
    <mergeCell ref="AG257:AG258"/>
    <mergeCell ref="AH257:AL258"/>
    <mergeCell ref="AM257:AM258"/>
    <mergeCell ref="AN257:AN258"/>
    <mergeCell ref="AO257:AO258"/>
    <mergeCell ref="B258:F258"/>
    <mergeCell ref="Z257:Z258"/>
    <mergeCell ref="AA257:AA258"/>
    <mergeCell ref="AB257:AB258"/>
    <mergeCell ref="AC257:AC258"/>
    <mergeCell ref="AD257:AD258"/>
    <mergeCell ref="AF257:AF258"/>
    <mergeCell ref="T257:T258"/>
    <mergeCell ref="U257:U258"/>
    <mergeCell ref="V257:V258"/>
    <mergeCell ref="W257:W258"/>
    <mergeCell ref="X257:X258"/>
    <mergeCell ref="Y257:Y258"/>
    <mergeCell ref="N257:N258"/>
    <mergeCell ref="O257:O258"/>
    <mergeCell ref="P257:P258"/>
    <mergeCell ref="Q257:Q258"/>
    <mergeCell ref="R257:R258"/>
    <mergeCell ref="S257:S258"/>
    <mergeCell ref="G257:G258"/>
    <mergeCell ref="B257:F257"/>
    <mergeCell ref="Q255:Q256"/>
    <mergeCell ref="AF251:AF252"/>
    <mergeCell ref="AG251:AG252"/>
    <mergeCell ref="AH251:AL252"/>
    <mergeCell ref="R231:R232"/>
    <mergeCell ref="B232:F232"/>
    <mergeCell ref="L233:L234"/>
    <mergeCell ref="M233:M234"/>
    <mergeCell ref="N233:N234"/>
    <mergeCell ref="J231:J232"/>
    <mergeCell ref="K231:K232"/>
    <mergeCell ref="P231:P232"/>
    <mergeCell ref="B231:F231"/>
    <mergeCell ref="G231:G232"/>
    <mergeCell ref="L231:L232"/>
    <mergeCell ref="M231:M232"/>
    <mergeCell ref="N231:N232"/>
    <mergeCell ref="N251:N252"/>
    <mergeCell ref="O251:O252"/>
    <mergeCell ref="P251:P252"/>
    <mergeCell ref="Q251:Q252"/>
    <mergeCell ref="P233:P234"/>
    <mergeCell ref="I235:I236"/>
    <mergeCell ref="O255:O256"/>
    <mergeCell ref="P255:P256"/>
    <mergeCell ref="G255:G256"/>
    <mergeCell ref="H255:H256"/>
    <mergeCell ref="I255:I256"/>
    <mergeCell ref="J255:J256"/>
    <mergeCell ref="K255:K256"/>
    <mergeCell ref="W253:W254"/>
    <mergeCell ref="X253:X254"/>
    <mergeCell ref="AN253:AN254"/>
    <mergeCell ref="AO253:AO254"/>
    <mergeCell ref="AB253:AB254"/>
    <mergeCell ref="AC253:AC254"/>
    <mergeCell ref="M253:M254"/>
    <mergeCell ref="AD251:AD252"/>
    <mergeCell ref="B254:F254"/>
    <mergeCell ref="AB251:AB252"/>
    <mergeCell ref="AC251:AC252"/>
    <mergeCell ref="G241:G242"/>
    <mergeCell ref="H241:H242"/>
    <mergeCell ref="AD253:AD254"/>
    <mergeCell ref="AF253:AF254"/>
    <mergeCell ref="T253:T254"/>
    <mergeCell ref="N253:N254"/>
    <mergeCell ref="O253:O254"/>
    <mergeCell ref="P253:P254"/>
    <mergeCell ref="Q253:Q254"/>
    <mergeCell ref="R253:R254"/>
    <mergeCell ref="S253:S254"/>
    <mergeCell ref="AM251:AM252"/>
    <mergeCell ref="AN251:AN252"/>
    <mergeCell ref="N241:N242"/>
    <mergeCell ref="L253:L254"/>
    <mergeCell ref="X243:X244"/>
    <mergeCell ref="Y243:Y244"/>
    <mergeCell ref="Z243:Z244"/>
    <mergeCell ref="AA243:AA244"/>
    <mergeCell ref="N243:N244"/>
    <mergeCell ref="O243:O244"/>
    <mergeCell ref="P243:P244"/>
    <mergeCell ref="V243:V244"/>
    <mergeCell ref="I227:I228"/>
    <mergeCell ref="J227:J228"/>
    <mergeCell ref="K249:K250"/>
    <mergeCell ref="L249:L250"/>
    <mergeCell ref="M249:M250"/>
    <mergeCell ref="N249:N250"/>
    <mergeCell ref="J235:J236"/>
    <mergeCell ref="L239:L240"/>
    <mergeCell ref="M239:M240"/>
    <mergeCell ref="N239:N240"/>
    <mergeCell ref="K239:K240"/>
    <mergeCell ref="AO251:AO252"/>
    <mergeCell ref="B252:F252"/>
    <mergeCell ref="B253:F253"/>
    <mergeCell ref="G253:G254"/>
    <mergeCell ref="H253:H254"/>
    <mergeCell ref="I253:I254"/>
    <mergeCell ref="J253:J254"/>
    <mergeCell ref="B251:F251"/>
    <mergeCell ref="G251:G252"/>
    <mergeCell ref="H251:H252"/>
    <mergeCell ref="I251:I252"/>
    <mergeCell ref="J251:J252"/>
    <mergeCell ref="K251:K252"/>
    <mergeCell ref="L251:L252"/>
    <mergeCell ref="M251:M252"/>
    <mergeCell ref="AG253:AG254"/>
    <mergeCell ref="AH253:AL254"/>
    <mergeCell ref="AM253:AM254"/>
    <mergeCell ref="U253:U254"/>
    <mergeCell ref="V253:V254"/>
    <mergeCell ref="Q243:Q244"/>
    <mergeCell ref="K227:K228"/>
    <mergeCell ref="P225:P226"/>
    <mergeCell ref="Q225:Q226"/>
    <mergeCell ref="Q245:Q246"/>
    <mergeCell ref="R245:R246"/>
    <mergeCell ref="H239:H240"/>
    <mergeCell ref="P239:P240"/>
    <mergeCell ref="J239:J240"/>
    <mergeCell ref="B225:F225"/>
    <mergeCell ref="G225:G226"/>
    <mergeCell ref="H225:H226"/>
    <mergeCell ref="I225:I226"/>
    <mergeCell ref="J225:J226"/>
    <mergeCell ref="K225:K226"/>
    <mergeCell ref="L229:L230"/>
    <mergeCell ref="M229:M230"/>
    <mergeCell ref="N229:N230"/>
    <mergeCell ref="O229:O230"/>
    <mergeCell ref="B235:F235"/>
    <mergeCell ref="G235:G236"/>
    <mergeCell ref="H235:H236"/>
    <mergeCell ref="Q235:Q236"/>
    <mergeCell ref="I231:I232"/>
    <mergeCell ref="Q231:Q232"/>
    <mergeCell ref="O233:O234"/>
    <mergeCell ref="P237:P238"/>
    <mergeCell ref="I241:I242"/>
    <mergeCell ref="J241:J242"/>
    <mergeCell ref="K241:K242"/>
    <mergeCell ref="L241:L242"/>
    <mergeCell ref="M241:M242"/>
    <mergeCell ref="H231:H232"/>
    <mergeCell ref="AG223:AG224"/>
    <mergeCell ref="AH223:AL224"/>
    <mergeCell ref="AM223:AM224"/>
    <mergeCell ref="AN223:AN224"/>
    <mergeCell ref="AO223:AO224"/>
    <mergeCell ref="B224:F224"/>
    <mergeCell ref="Z223:Z224"/>
    <mergeCell ref="AA223:AA224"/>
    <mergeCell ref="AB223:AB224"/>
    <mergeCell ref="AC223:AC224"/>
    <mergeCell ref="AD223:AD224"/>
    <mergeCell ref="AF223:AF224"/>
    <mergeCell ref="T223:T224"/>
    <mergeCell ref="U223:U224"/>
    <mergeCell ref="V223:V224"/>
    <mergeCell ref="W223:W224"/>
    <mergeCell ref="X223:X224"/>
    <mergeCell ref="Y223:Y224"/>
    <mergeCell ref="N223:N224"/>
    <mergeCell ref="O223:O224"/>
    <mergeCell ref="P223:P224"/>
    <mergeCell ref="Q223:Q224"/>
    <mergeCell ref="R223:R224"/>
    <mergeCell ref="S223:S224"/>
    <mergeCell ref="H223:H224"/>
    <mergeCell ref="I223:I224"/>
    <mergeCell ref="J223:J224"/>
    <mergeCell ref="K223:K224"/>
    <mergeCell ref="L223:L224"/>
    <mergeCell ref="M223:M224"/>
    <mergeCell ref="B223:F223"/>
    <mergeCell ref="G223:G224"/>
    <mergeCell ref="AO225:AO226"/>
    <mergeCell ref="B226:F226"/>
    <mergeCell ref="B219:F219"/>
    <mergeCell ref="G219:G220"/>
    <mergeCell ref="H219:H220"/>
    <mergeCell ref="I219:I220"/>
    <mergeCell ref="J219:J220"/>
    <mergeCell ref="K219:K220"/>
    <mergeCell ref="L219:L220"/>
    <mergeCell ref="M219:M220"/>
    <mergeCell ref="AD225:AD226"/>
    <mergeCell ref="AF225:AF226"/>
    <mergeCell ref="AG225:AG226"/>
    <mergeCell ref="AH225:AL226"/>
    <mergeCell ref="AM225:AM226"/>
    <mergeCell ref="AN225:AN226"/>
    <mergeCell ref="X225:X226"/>
    <mergeCell ref="Y225:Y226"/>
    <mergeCell ref="Z225:Z226"/>
    <mergeCell ref="AA225:AA226"/>
    <mergeCell ref="AB225:AB226"/>
    <mergeCell ref="AC225:AC226"/>
    <mergeCell ref="R225:R226"/>
    <mergeCell ref="S225:S226"/>
    <mergeCell ref="T225:T226"/>
    <mergeCell ref="U225:U226"/>
    <mergeCell ref="V225:V226"/>
    <mergeCell ref="W225:W226"/>
    <mergeCell ref="L225:L226"/>
    <mergeCell ref="M225:M226"/>
    <mergeCell ref="N225:N226"/>
    <mergeCell ref="O225:O226"/>
    <mergeCell ref="P221:P222"/>
    <mergeCell ref="Q221:Q222"/>
    <mergeCell ref="B221:F221"/>
    <mergeCell ref="G221:G222"/>
    <mergeCell ref="H221:H222"/>
    <mergeCell ref="I221:I222"/>
    <mergeCell ref="J221:J222"/>
    <mergeCell ref="K221:K222"/>
    <mergeCell ref="AG219:AG220"/>
    <mergeCell ref="AH219:AL220"/>
    <mergeCell ref="AM219:AM220"/>
    <mergeCell ref="AN219:AN220"/>
    <mergeCell ref="AO219:AO220"/>
    <mergeCell ref="B220:F220"/>
    <mergeCell ref="Z219:Z220"/>
    <mergeCell ref="AA219:AA220"/>
    <mergeCell ref="AB219:AB220"/>
    <mergeCell ref="AC219:AC220"/>
    <mergeCell ref="AD219:AD220"/>
    <mergeCell ref="AF219:AF220"/>
    <mergeCell ref="T219:T220"/>
    <mergeCell ref="U219:U220"/>
    <mergeCell ref="V219:V220"/>
    <mergeCell ref="W219:W220"/>
    <mergeCell ref="X219:X220"/>
    <mergeCell ref="Y219:Y220"/>
    <mergeCell ref="N219:N220"/>
    <mergeCell ref="O219:O220"/>
    <mergeCell ref="P219:P220"/>
    <mergeCell ref="Q219:Q220"/>
    <mergeCell ref="R219:R220"/>
    <mergeCell ref="S219:S220"/>
    <mergeCell ref="AO221:AO222"/>
    <mergeCell ref="B222:F222"/>
    <mergeCell ref="B215:F215"/>
    <mergeCell ref="G215:G216"/>
    <mergeCell ref="H215:H216"/>
    <mergeCell ref="I215:I216"/>
    <mergeCell ref="J215:J216"/>
    <mergeCell ref="K215:K216"/>
    <mergeCell ref="L215:L216"/>
    <mergeCell ref="M215:M216"/>
    <mergeCell ref="AD221:AD222"/>
    <mergeCell ref="AF221:AF222"/>
    <mergeCell ref="AG221:AG222"/>
    <mergeCell ref="AH221:AL222"/>
    <mergeCell ref="AM221:AM222"/>
    <mergeCell ref="AN221:AN222"/>
    <mergeCell ref="X221:X222"/>
    <mergeCell ref="Y221:Y222"/>
    <mergeCell ref="Z221:Z222"/>
    <mergeCell ref="AA221:AA222"/>
    <mergeCell ref="AB221:AB222"/>
    <mergeCell ref="AC221:AC222"/>
    <mergeCell ref="R221:R222"/>
    <mergeCell ref="S221:S222"/>
    <mergeCell ref="T221:T222"/>
    <mergeCell ref="U221:U222"/>
    <mergeCell ref="V221:V222"/>
    <mergeCell ref="W221:W222"/>
    <mergeCell ref="L221:L222"/>
    <mergeCell ref="M221:M222"/>
    <mergeCell ref="N221:N222"/>
    <mergeCell ref="O221:O222"/>
    <mergeCell ref="P217:P218"/>
    <mergeCell ref="Q217:Q218"/>
    <mergeCell ref="B217:F217"/>
    <mergeCell ref="G217:G218"/>
    <mergeCell ref="H217:H218"/>
    <mergeCell ref="I217:I218"/>
    <mergeCell ref="J217:J218"/>
    <mergeCell ref="K217:K218"/>
    <mergeCell ref="AG215:AG216"/>
    <mergeCell ref="AH215:AL216"/>
    <mergeCell ref="AM215:AM216"/>
    <mergeCell ref="AN215:AN216"/>
    <mergeCell ref="AO215:AO216"/>
    <mergeCell ref="B216:F216"/>
    <mergeCell ref="Z215:Z216"/>
    <mergeCell ref="AA215:AA216"/>
    <mergeCell ref="AB215:AB216"/>
    <mergeCell ref="AC215:AC216"/>
    <mergeCell ref="AD215:AD216"/>
    <mergeCell ref="AF215:AF216"/>
    <mergeCell ref="T215:T216"/>
    <mergeCell ref="U215:U216"/>
    <mergeCell ref="V215:V216"/>
    <mergeCell ref="W215:W216"/>
    <mergeCell ref="X215:X216"/>
    <mergeCell ref="Y215:Y216"/>
    <mergeCell ref="N215:N216"/>
    <mergeCell ref="O215:O216"/>
    <mergeCell ref="P215:P216"/>
    <mergeCell ref="Q215:Q216"/>
    <mergeCell ref="R215:R216"/>
    <mergeCell ref="S215:S216"/>
    <mergeCell ref="AO217:AO218"/>
    <mergeCell ref="B218:F218"/>
    <mergeCell ref="B211:F211"/>
    <mergeCell ref="G211:G212"/>
    <mergeCell ref="H211:H212"/>
    <mergeCell ref="I211:I212"/>
    <mergeCell ref="J211:J212"/>
    <mergeCell ref="K211:K212"/>
    <mergeCell ref="L211:L212"/>
    <mergeCell ref="M211:M212"/>
    <mergeCell ref="AD217:AD218"/>
    <mergeCell ref="AF217:AF218"/>
    <mergeCell ref="AG217:AG218"/>
    <mergeCell ref="AH217:AL218"/>
    <mergeCell ref="AM217:AM218"/>
    <mergeCell ref="AN217:AN218"/>
    <mergeCell ref="X217:X218"/>
    <mergeCell ref="Y217:Y218"/>
    <mergeCell ref="Z217:Z218"/>
    <mergeCell ref="AA217:AA218"/>
    <mergeCell ref="AB217:AB218"/>
    <mergeCell ref="AC217:AC218"/>
    <mergeCell ref="R217:R218"/>
    <mergeCell ref="S217:S218"/>
    <mergeCell ref="T217:T218"/>
    <mergeCell ref="U217:U218"/>
    <mergeCell ref="V217:V218"/>
    <mergeCell ref="W217:W218"/>
    <mergeCell ref="L217:L218"/>
    <mergeCell ref="M217:M218"/>
    <mergeCell ref="N217:N218"/>
    <mergeCell ref="O217:O218"/>
    <mergeCell ref="G213:G214"/>
    <mergeCell ref="H213:H214"/>
    <mergeCell ref="I213:I214"/>
    <mergeCell ref="J213:J214"/>
    <mergeCell ref="K213:K214"/>
    <mergeCell ref="AG211:AG212"/>
    <mergeCell ref="AH211:AL212"/>
    <mergeCell ref="AM211:AM212"/>
    <mergeCell ref="AN211:AN212"/>
    <mergeCell ref="AO211:AO212"/>
    <mergeCell ref="B212:F212"/>
    <mergeCell ref="Z211:Z212"/>
    <mergeCell ref="AA211:AA212"/>
    <mergeCell ref="AB211:AB212"/>
    <mergeCell ref="AC211:AC212"/>
    <mergeCell ref="AD211:AD212"/>
    <mergeCell ref="AF211:AF212"/>
    <mergeCell ref="T211:T212"/>
    <mergeCell ref="U211:U212"/>
    <mergeCell ref="V211:V212"/>
    <mergeCell ref="W211:W212"/>
    <mergeCell ref="X211:X212"/>
    <mergeCell ref="Y211:Y212"/>
    <mergeCell ref="N211:N212"/>
    <mergeCell ref="O211:O212"/>
    <mergeCell ref="P211:P212"/>
    <mergeCell ref="Q211:Q212"/>
    <mergeCell ref="R211:R212"/>
    <mergeCell ref="S211:S212"/>
    <mergeCell ref="AO213:AO214"/>
    <mergeCell ref="B214:F214"/>
    <mergeCell ref="AD213:AD214"/>
    <mergeCell ref="AH207:AL208"/>
    <mergeCell ref="AF213:AF214"/>
    <mergeCell ref="AG213:AG214"/>
    <mergeCell ref="AH213:AL214"/>
    <mergeCell ref="AM213:AM214"/>
    <mergeCell ref="AN213:AN214"/>
    <mergeCell ref="X213:X214"/>
    <mergeCell ref="Y213:Y214"/>
    <mergeCell ref="Z213:Z214"/>
    <mergeCell ref="AA213:AA214"/>
    <mergeCell ref="AB213:AB214"/>
    <mergeCell ref="AC213:AC214"/>
    <mergeCell ref="R213:R214"/>
    <mergeCell ref="S213:S214"/>
    <mergeCell ref="T213:T214"/>
    <mergeCell ref="U213:U214"/>
    <mergeCell ref="V213:V214"/>
    <mergeCell ref="W213:W214"/>
    <mergeCell ref="L209:L210"/>
    <mergeCell ref="AM207:AM208"/>
    <mergeCell ref="AN207:AN208"/>
    <mergeCell ref="AO207:AO208"/>
    <mergeCell ref="B208:F208"/>
    <mergeCell ref="Z207:Z208"/>
    <mergeCell ref="AA207:AA208"/>
    <mergeCell ref="AB207:AB208"/>
    <mergeCell ref="AC207:AC208"/>
    <mergeCell ref="AD207:AD208"/>
    <mergeCell ref="AF207:AF208"/>
    <mergeCell ref="T207:T208"/>
    <mergeCell ref="U207:U208"/>
    <mergeCell ref="V207:V208"/>
    <mergeCell ref="W207:W208"/>
    <mergeCell ref="X207:X208"/>
    <mergeCell ref="Y207:Y208"/>
    <mergeCell ref="N207:N208"/>
    <mergeCell ref="O207:O208"/>
    <mergeCell ref="P207:P208"/>
    <mergeCell ref="Q207:Q208"/>
    <mergeCell ref="R207:R208"/>
    <mergeCell ref="S207:S208"/>
    <mergeCell ref="B207:F207"/>
    <mergeCell ref="G207:G208"/>
    <mergeCell ref="H207:H208"/>
    <mergeCell ref="I207:I208"/>
    <mergeCell ref="J207:J208"/>
    <mergeCell ref="K207:K208"/>
    <mergeCell ref="L207:L208"/>
    <mergeCell ref="M207:M208"/>
    <mergeCell ref="AG207:AG208"/>
    <mergeCell ref="R203:R204"/>
    <mergeCell ref="AO205:AO206"/>
    <mergeCell ref="G199:G200"/>
    <mergeCell ref="AO209:AO210"/>
    <mergeCell ref="B210:F210"/>
    <mergeCell ref="B206:F206"/>
    <mergeCell ref="B203:F203"/>
    <mergeCell ref="G203:G204"/>
    <mergeCell ref="H203:H204"/>
    <mergeCell ref="I203:I204"/>
    <mergeCell ref="J203:J204"/>
    <mergeCell ref="K203:K204"/>
    <mergeCell ref="L203:L204"/>
    <mergeCell ref="M203:M204"/>
    <mergeCell ref="AD209:AD210"/>
    <mergeCell ref="AF209:AF210"/>
    <mergeCell ref="AG209:AG210"/>
    <mergeCell ref="AH209:AL210"/>
    <mergeCell ref="AM209:AM210"/>
    <mergeCell ref="AN209:AN210"/>
    <mergeCell ref="X209:X210"/>
    <mergeCell ref="Y209:Y210"/>
    <mergeCell ref="Z209:Z210"/>
    <mergeCell ref="AA209:AA210"/>
    <mergeCell ref="AB209:AB210"/>
    <mergeCell ref="AC209:AC210"/>
    <mergeCell ref="R209:R210"/>
    <mergeCell ref="S209:S210"/>
    <mergeCell ref="T209:T210"/>
    <mergeCell ref="U209:U210"/>
    <mergeCell ref="V209:V210"/>
    <mergeCell ref="W209:W210"/>
    <mergeCell ref="AH199:AL200"/>
    <mergeCell ref="AM199:AM200"/>
    <mergeCell ref="AN199:AN200"/>
    <mergeCell ref="L201:L202"/>
    <mergeCell ref="B205:F205"/>
    <mergeCell ref="G205:G206"/>
    <mergeCell ref="H205:H206"/>
    <mergeCell ref="I205:I206"/>
    <mergeCell ref="J205:J206"/>
    <mergeCell ref="K205:K206"/>
    <mergeCell ref="AG203:AG204"/>
    <mergeCell ref="AH203:AL204"/>
    <mergeCell ref="AM203:AM204"/>
    <mergeCell ref="AN203:AN204"/>
    <mergeCell ref="AO203:AO204"/>
    <mergeCell ref="B204:F204"/>
    <mergeCell ref="Z203:Z204"/>
    <mergeCell ref="AA203:AA204"/>
    <mergeCell ref="AB203:AB204"/>
    <mergeCell ref="AC203:AC204"/>
    <mergeCell ref="AD203:AD204"/>
    <mergeCell ref="AF203:AF204"/>
    <mergeCell ref="T203:T204"/>
    <mergeCell ref="U203:U204"/>
    <mergeCell ref="V203:V204"/>
    <mergeCell ref="W203:W204"/>
    <mergeCell ref="X203:X204"/>
    <mergeCell ref="Y203:Y204"/>
    <mergeCell ref="N203:N204"/>
    <mergeCell ref="O203:O204"/>
    <mergeCell ref="P203:P204"/>
    <mergeCell ref="Q203:Q204"/>
    <mergeCell ref="AD205:AD206"/>
    <mergeCell ref="AF205:AF206"/>
    <mergeCell ref="AG205:AG206"/>
    <mergeCell ref="AH205:AL206"/>
    <mergeCell ref="AM205:AM206"/>
    <mergeCell ref="AN205:AN206"/>
    <mergeCell ref="X205:X206"/>
    <mergeCell ref="Y205:Y206"/>
    <mergeCell ref="Z205:Z206"/>
    <mergeCell ref="AA205:AA206"/>
    <mergeCell ref="AB205:AB206"/>
    <mergeCell ref="AC205:AC206"/>
    <mergeCell ref="R205:R206"/>
    <mergeCell ref="S205:S206"/>
    <mergeCell ref="T205:T206"/>
    <mergeCell ref="U205:U206"/>
    <mergeCell ref="V205:V206"/>
    <mergeCell ref="W205:W206"/>
    <mergeCell ref="AC195:AC196"/>
    <mergeCell ref="AO199:AO200"/>
    <mergeCell ref="B200:F200"/>
    <mergeCell ref="B201:F201"/>
    <mergeCell ref="G201:G202"/>
    <mergeCell ref="H201:H202"/>
    <mergeCell ref="I201:I202"/>
    <mergeCell ref="J201:J202"/>
    <mergeCell ref="AA199:AA200"/>
    <mergeCell ref="AB199:AB200"/>
    <mergeCell ref="AC199:AC200"/>
    <mergeCell ref="AD199:AD200"/>
    <mergeCell ref="AF199:AF200"/>
    <mergeCell ref="AG199:AG200"/>
    <mergeCell ref="U199:U200"/>
    <mergeCell ref="V199:V200"/>
    <mergeCell ref="W199:W200"/>
    <mergeCell ref="X199:X200"/>
    <mergeCell ref="Y199:Y200"/>
    <mergeCell ref="Z199:Z200"/>
    <mergeCell ref="O199:O200"/>
    <mergeCell ref="P199:P200"/>
    <mergeCell ref="Q199:Q200"/>
    <mergeCell ref="R199:R200"/>
    <mergeCell ref="S199:S200"/>
    <mergeCell ref="T199:T200"/>
    <mergeCell ref="AN201:AN202"/>
    <mergeCell ref="AO201:AO202"/>
    <mergeCell ref="B202:F202"/>
    <mergeCell ref="J199:J200"/>
    <mergeCell ref="K199:K200"/>
    <mergeCell ref="L199:L200"/>
    <mergeCell ref="U193:U194"/>
    <mergeCell ref="V193:V194"/>
    <mergeCell ref="W193:W194"/>
    <mergeCell ref="X193:X194"/>
    <mergeCell ref="AH197:AL198"/>
    <mergeCell ref="AM197:AM198"/>
    <mergeCell ref="J195:J196"/>
    <mergeCell ref="K195:K196"/>
    <mergeCell ref="L195:L196"/>
    <mergeCell ref="M195:M196"/>
    <mergeCell ref="N195:N196"/>
    <mergeCell ref="O195:O196"/>
    <mergeCell ref="P195:P196"/>
    <mergeCell ref="AC201:AC202"/>
    <mergeCell ref="AD201:AD202"/>
    <mergeCell ref="AF201:AF202"/>
    <mergeCell ref="AG201:AG202"/>
    <mergeCell ref="AH201:AL202"/>
    <mergeCell ref="AM201:AM202"/>
    <mergeCell ref="W201:W202"/>
    <mergeCell ref="X201:X202"/>
    <mergeCell ref="Y201:Y202"/>
    <mergeCell ref="Z201:Z202"/>
    <mergeCell ref="AA201:AA202"/>
    <mergeCell ref="AB201:AB202"/>
    <mergeCell ref="Q201:Q202"/>
    <mergeCell ref="R201:R202"/>
    <mergeCell ref="S201:S202"/>
    <mergeCell ref="T201:T202"/>
    <mergeCell ref="U201:U202"/>
    <mergeCell ref="V201:V202"/>
    <mergeCell ref="K201:K202"/>
    <mergeCell ref="AH191:AL192"/>
    <mergeCell ref="AN195:AN196"/>
    <mergeCell ref="AO195:AO196"/>
    <mergeCell ref="G197:G198"/>
    <mergeCell ref="AO191:AO192"/>
    <mergeCell ref="Y191:Y192"/>
    <mergeCell ref="AG195:AG196"/>
    <mergeCell ref="AH195:AL196"/>
    <mergeCell ref="AM195:AM196"/>
    <mergeCell ref="W195:W196"/>
    <mergeCell ref="X195:X196"/>
    <mergeCell ref="Y195:Y196"/>
    <mergeCell ref="Z195:Z196"/>
    <mergeCell ref="AA195:AA196"/>
    <mergeCell ref="AB195:AB196"/>
    <mergeCell ref="Q195:Q196"/>
    <mergeCell ref="R195:R196"/>
    <mergeCell ref="S195:S196"/>
    <mergeCell ref="T195:T196"/>
    <mergeCell ref="U195:U196"/>
    <mergeCell ref="V195:V196"/>
    <mergeCell ref="AD195:AD196"/>
    <mergeCell ref="AF195:AF196"/>
    <mergeCell ref="AO193:AO194"/>
    <mergeCell ref="Y193:Y194"/>
    <mergeCell ref="Z193:Z194"/>
    <mergeCell ref="AA193:AA194"/>
    <mergeCell ref="AB193:AB194"/>
    <mergeCell ref="AC193:AC194"/>
    <mergeCell ref="AD193:AD194"/>
    <mergeCell ref="T193:T194"/>
    <mergeCell ref="AH193:AL194"/>
    <mergeCell ref="AG191:AG192"/>
    <mergeCell ref="AM193:AM194"/>
    <mergeCell ref="AN193:AN194"/>
    <mergeCell ref="G193:G194"/>
    <mergeCell ref="H193:H194"/>
    <mergeCell ref="I193:I194"/>
    <mergeCell ref="J193:J194"/>
    <mergeCell ref="K193:K194"/>
    <mergeCell ref="L193:L194"/>
    <mergeCell ref="O191:O192"/>
    <mergeCell ref="P191:P192"/>
    <mergeCell ref="Q191:Q192"/>
    <mergeCell ref="R191:R192"/>
    <mergeCell ref="AN197:AN198"/>
    <mergeCell ref="AO197:AO198"/>
    <mergeCell ref="G191:G192"/>
    <mergeCell ref="H191:H192"/>
    <mergeCell ref="I191:I192"/>
    <mergeCell ref="J191:J192"/>
    <mergeCell ref="K191:K192"/>
    <mergeCell ref="L191:L192"/>
    <mergeCell ref="AB197:AB198"/>
    <mergeCell ref="AC197:AC198"/>
    <mergeCell ref="AD197:AD198"/>
    <mergeCell ref="AF197:AF198"/>
    <mergeCell ref="AG197:AG198"/>
    <mergeCell ref="U197:U198"/>
    <mergeCell ref="V197:V198"/>
    <mergeCell ref="W197:W198"/>
    <mergeCell ref="X197:X198"/>
    <mergeCell ref="Y197:Y198"/>
    <mergeCell ref="Z197:Z198"/>
    <mergeCell ref="AA191:AA192"/>
    <mergeCell ref="AB191:AB192"/>
    <mergeCell ref="AC191:AC192"/>
    <mergeCell ref="AD191:AD192"/>
    <mergeCell ref="S191:S192"/>
    <mergeCell ref="T191:T192"/>
    <mergeCell ref="U191:U192"/>
    <mergeCell ref="V191:V192"/>
    <mergeCell ref="W191:W192"/>
    <mergeCell ref="X191:X192"/>
    <mergeCell ref="AD189:AD190"/>
    <mergeCell ref="S189:S190"/>
    <mergeCell ref="T189:T190"/>
    <mergeCell ref="U189:U190"/>
    <mergeCell ref="V189:V190"/>
    <mergeCell ref="W189:W190"/>
    <mergeCell ref="X189:X190"/>
    <mergeCell ref="M191:M192"/>
    <mergeCell ref="G183:G184"/>
    <mergeCell ref="H183:H184"/>
    <mergeCell ref="I183:I184"/>
    <mergeCell ref="J183:J184"/>
    <mergeCell ref="K183:K184"/>
    <mergeCell ref="L183:L184"/>
    <mergeCell ref="AO183:AO184"/>
    <mergeCell ref="P183:P184"/>
    <mergeCell ref="Q183:Q184"/>
    <mergeCell ref="R183:R184"/>
    <mergeCell ref="M187:M188"/>
    <mergeCell ref="N187:N188"/>
    <mergeCell ref="O187:O188"/>
    <mergeCell ref="P187:P188"/>
    <mergeCell ref="Q187:Q188"/>
    <mergeCell ref="R187:R188"/>
    <mergeCell ref="G187:G188"/>
    <mergeCell ref="H187:H188"/>
    <mergeCell ref="I187:I188"/>
    <mergeCell ref="J187:J188"/>
    <mergeCell ref="K187:K188"/>
    <mergeCell ref="L187:L188"/>
    <mergeCell ref="AH189:AL190"/>
    <mergeCell ref="AM189:AM190"/>
    <mergeCell ref="AM191:AM192"/>
    <mergeCell ref="AN191:AN192"/>
    <mergeCell ref="AF187:AF188"/>
    <mergeCell ref="AD187:AD188"/>
    <mergeCell ref="S187:S188"/>
    <mergeCell ref="T187:T188"/>
    <mergeCell ref="Z191:Z192"/>
    <mergeCell ref="O189:O190"/>
    <mergeCell ref="P189:P190"/>
    <mergeCell ref="Q189:Q190"/>
    <mergeCell ref="R189:R190"/>
    <mergeCell ref="AN189:AN190"/>
    <mergeCell ref="AO189:AO190"/>
    <mergeCell ref="Y189:Y190"/>
    <mergeCell ref="Z189:Z190"/>
    <mergeCell ref="AA189:AA190"/>
    <mergeCell ref="AB189:AB190"/>
    <mergeCell ref="AC189:AC190"/>
    <mergeCell ref="AG189:AG190"/>
    <mergeCell ref="I185:I186"/>
    <mergeCell ref="J185:J186"/>
    <mergeCell ref="K185:K186"/>
    <mergeCell ref="L185:L186"/>
    <mergeCell ref="P185:P186"/>
    <mergeCell ref="Q185:Q186"/>
    <mergeCell ref="R185:R186"/>
    <mergeCell ref="U187:U188"/>
    <mergeCell ref="AG187:AG188"/>
    <mergeCell ref="AH187:AL188"/>
    <mergeCell ref="AM187:AM188"/>
    <mergeCell ref="AN187:AN188"/>
    <mergeCell ref="V183:V184"/>
    <mergeCell ref="W183:W184"/>
    <mergeCell ref="X183:X184"/>
    <mergeCell ref="AF185:AF186"/>
    <mergeCell ref="AG185:AG186"/>
    <mergeCell ref="AH185:AL186"/>
    <mergeCell ref="AM185:AM186"/>
    <mergeCell ref="AN185:AN186"/>
    <mergeCell ref="AO187:AO188"/>
    <mergeCell ref="Y187:Y188"/>
    <mergeCell ref="Z187:Z188"/>
    <mergeCell ref="AA187:AA188"/>
    <mergeCell ref="AB187:AB188"/>
    <mergeCell ref="AC187:AC188"/>
    <mergeCell ref="V187:V188"/>
    <mergeCell ref="W187:W188"/>
    <mergeCell ref="X187:X188"/>
    <mergeCell ref="AH179:AL180"/>
    <mergeCell ref="AM179:AM180"/>
    <mergeCell ref="AN179:AN180"/>
    <mergeCell ref="AO179:AO180"/>
    <mergeCell ref="Y179:Y180"/>
    <mergeCell ref="Z179:Z180"/>
    <mergeCell ref="AA179:AA180"/>
    <mergeCell ref="AB179:AB180"/>
    <mergeCell ref="AC179:AC180"/>
    <mergeCell ref="AD179:AD180"/>
    <mergeCell ref="S179:S180"/>
    <mergeCell ref="T179:T180"/>
    <mergeCell ref="U179:U180"/>
    <mergeCell ref="V179:V180"/>
    <mergeCell ref="W179:W180"/>
    <mergeCell ref="X179:X180"/>
    <mergeCell ref="M179:M180"/>
    <mergeCell ref="AG179:AG180"/>
    <mergeCell ref="Q181:Q182"/>
    <mergeCell ref="R181:R182"/>
    <mergeCell ref="AO185:AO186"/>
    <mergeCell ref="Y185:Y186"/>
    <mergeCell ref="Z185:Z186"/>
    <mergeCell ref="AA185:AA186"/>
    <mergeCell ref="AB185:AB186"/>
    <mergeCell ref="AC185:AC186"/>
    <mergeCell ref="AD185:AD186"/>
    <mergeCell ref="S185:S186"/>
    <mergeCell ref="T185:T186"/>
    <mergeCell ref="U185:U186"/>
    <mergeCell ref="V185:V186"/>
    <mergeCell ref="W185:W186"/>
    <mergeCell ref="X185:X186"/>
    <mergeCell ref="G185:G186"/>
    <mergeCell ref="H185:H186"/>
    <mergeCell ref="O185:O186"/>
    <mergeCell ref="AF183:AF184"/>
    <mergeCell ref="AG183:AG184"/>
    <mergeCell ref="AH183:AL184"/>
    <mergeCell ref="AM183:AM184"/>
    <mergeCell ref="AN183:AN184"/>
    <mergeCell ref="Y183:Y184"/>
    <mergeCell ref="Z183:Z184"/>
    <mergeCell ref="AA183:AA184"/>
    <mergeCell ref="AB183:AB184"/>
    <mergeCell ref="AC183:AC184"/>
    <mergeCell ref="AD183:AD184"/>
    <mergeCell ref="S183:S184"/>
    <mergeCell ref="T183:T184"/>
    <mergeCell ref="U183:U184"/>
    <mergeCell ref="AO177:AO178"/>
    <mergeCell ref="AF179:AF180"/>
    <mergeCell ref="M183:M184"/>
    <mergeCell ref="N183:N184"/>
    <mergeCell ref="O183:O184"/>
    <mergeCell ref="G179:G180"/>
    <mergeCell ref="H179:H180"/>
    <mergeCell ref="I179:I180"/>
    <mergeCell ref="J179:J180"/>
    <mergeCell ref="K179:K180"/>
    <mergeCell ref="B176:F176"/>
    <mergeCell ref="AF181:AF182"/>
    <mergeCell ref="AG181:AG182"/>
    <mergeCell ref="AH181:AL182"/>
    <mergeCell ref="G181:G182"/>
    <mergeCell ref="H181:H182"/>
    <mergeCell ref="I181:I182"/>
    <mergeCell ref="J181:J182"/>
    <mergeCell ref="K181:K182"/>
    <mergeCell ref="L181:L182"/>
    <mergeCell ref="L179:L180"/>
    <mergeCell ref="AD181:AD182"/>
    <mergeCell ref="S181:S182"/>
    <mergeCell ref="T181:T182"/>
    <mergeCell ref="U181:U182"/>
    <mergeCell ref="V181:V182"/>
    <mergeCell ref="W181:W182"/>
    <mergeCell ref="X181:X182"/>
    <mergeCell ref="M181:M182"/>
    <mergeCell ref="N181:N182"/>
    <mergeCell ref="O181:O182"/>
    <mergeCell ref="P181:P182"/>
    <mergeCell ref="L175:L176"/>
    <mergeCell ref="M175:M176"/>
    <mergeCell ref="S173:S174"/>
    <mergeCell ref="T173:T174"/>
    <mergeCell ref="U173:U174"/>
    <mergeCell ref="V173:V174"/>
    <mergeCell ref="N179:N180"/>
    <mergeCell ref="O179:O180"/>
    <mergeCell ref="P179:P180"/>
    <mergeCell ref="Q179:Q180"/>
    <mergeCell ref="R179:R180"/>
    <mergeCell ref="B175:F175"/>
    <mergeCell ref="G175:G176"/>
    <mergeCell ref="H175:H176"/>
    <mergeCell ref="I175:I176"/>
    <mergeCell ref="J175:J176"/>
    <mergeCell ref="AO175:AO176"/>
    <mergeCell ref="G177:G178"/>
    <mergeCell ref="H177:H178"/>
    <mergeCell ref="I177:I178"/>
    <mergeCell ref="J177:J178"/>
    <mergeCell ref="K177:K178"/>
    <mergeCell ref="L177:L178"/>
    <mergeCell ref="M177:M178"/>
    <mergeCell ref="N177:N178"/>
    <mergeCell ref="O177:O178"/>
    <mergeCell ref="AD175:AD176"/>
    <mergeCell ref="AF175:AF176"/>
    <mergeCell ref="AG175:AG176"/>
    <mergeCell ref="AH175:AL176"/>
    <mergeCell ref="AM175:AM176"/>
    <mergeCell ref="AN175:AN176"/>
    <mergeCell ref="AF177:AF178"/>
    <mergeCell ref="AG177:AG178"/>
    <mergeCell ref="AH177:AL178"/>
    <mergeCell ref="V177:V178"/>
    <mergeCell ref="W177:W178"/>
    <mergeCell ref="X177:X178"/>
    <mergeCell ref="Y177:Y178"/>
    <mergeCell ref="Z177:Z178"/>
    <mergeCell ref="AA177:AA178"/>
    <mergeCell ref="P177:P178"/>
    <mergeCell ref="Q177:Q178"/>
    <mergeCell ref="R177:R178"/>
    <mergeCell ref="S177:S178"/>
    <mergeCell ref="T177:T178"/>
    <mergeCell ref="U177:U178"/>
    <mergeCell ref="P175:P176"/>
    <mergeCell ref="Q175:Q176"/>
    <mergeCell ref="W175:W176"/>
    <mergeCell ref="AB175:AB176"/>
    <mergeCell ref="AC175:AC176"/>
    <mergeCell ref="X175:X176"/>
    <mergeCell ref="Y175:Y176"/>
    <mergeCell ref="Z175:Z176"/>
    <mergeCell ref="AA175:AA176"/>
    <mergeCell ref="B172:F172"/>
    <mergeCell ref="B173:F173"/>
    <mergeCell ref="G173:G174"/>
    <mergeCell ref="H173:H174"/>
    <mergeCell ref="I173:I174"/>
    <mergeCell ref="J173:J174"/>
    <mergeCell ref="AF171:AF172"/>
    <mergeCell ref="AG171:AG172"/>
    <mergeCell ref="AH171:AL172"/>
    <mergeCell ref="AM171:AM172"/>
    <mergeCell ref="AN171:AN172"/>
    <mergeCell ref="AO171:AO172"/>
    <mergeCell ref="Y171:Y172"/>
    <mergeCell ref="Z171:Z172"/>
    <mergeCell ref="AA171:AA172"/>
    <mergeCell ref="AB171:AB172"/>
    <mergeCell ref="AC171:AC172"/>
    <mergeCell ref="AD171:AD172"/>
    <mergeCell ref="S171:S172"/>
    <mergeCell ref="T171:T172"/>
    <mergeCell ref="U171:U172"/>
    <mergeCell ref="V171:V172"/>
    <mergeCell ref="W171:W172"/>
    <mergeCell ref="X171:X172"/>
    <mergeCell ref="M171:M172"/>
    <mergeCell ref="N171:N172"/>
    <mergeCell ref="O171:O172"/>
    <mergeCell ref="P171:P172"/>
    <mergeCell ref="Q171:Q172"/>
    <mergeCell ref="I171:I172"/>
    <mergeCell ref="J171:J172"/>
    <mergeCell ref="K171:K172"/>
    <mergeCell ref="I169:I170"/>
    <mergeCell ref="J169:J170"/>
    <mergeCell ref="AG169:AG170"/>
    <mergeCell ref="AH169:AL170"/>
    <mergeCell ref="B171:F171"/>
    <mergeCell ref="G171:G172"/>
    <mergeCell ref="H171:H172"/>
    <mergeCell ref="AO173:AO174"/>
    <mergeCell ref="B174:F174"/>
    <mergeCell ref="B167:F167"/>
    <mergeCell ref="G167:G168"/>
    <mergeCell ref="H167:H168"/>
    <mergeCell ref="I167:I168"/>
    <mergeCell ref="J167:J168"/>
    <mergeCell ref="K167:K168"/>
    <mergeCell ref="L167:L168"/>
    <mergeCell ref="M167:M168"/>
    <mergeCell ref="AC173:AC174"/>
    <mergeCell ref="AD173:AD174"/>
    <mergeCell ref="AG173:AG174"/>
    <mergeCell ref="AH173:AL174"/>
    <mergeCell ref="AM173:AM174"/>
    <mergeCell ref="AN173:AN174"/>
    <mergeCell ref="AF173:AF174"/>
    <mergeCell ref="W173:W174"/>
    <mergeCell ref="X173:X174"/>
    <mergeCell ref="Y173:Y174"/>
    <mergeCell ref="Z173:Z174"/>
    <mergeCell ref="AA173:AA174"/>
    <mergeCell ref="AB173:AB174"/>
    <mergeCell ref="Q173:Q174"/>
    <mergeCell ref="R173:R174"/>
    <mergeCell ref="P169:P170"/>
    <mergeCell ref="AO163:AO164"/>
    <mergeCell ref="AN165:AN166"/>
    <mergeCell ref="AO165:AO166"/>
    <mergeCell ref="B169:F169"/>
    <mergeCell ref="G169:G170"/>
    <mergeCell ref="H169:H170"/>
    <mergeCell ref="B170:F170"/>
    <mergeCell ref="AG167:AG168"/>
    <mergeCell ref="AH167:AL168"/>
    <mergeCell ref="AM167:AM168"/>
    <mergeCell ref="AN167:AN168"/>
    <mergeCell ref="AO167:AO168"/>
    <mergeCell ref="B168:F168"/>
    <mergeCell ref="Z167:Z168"/>
    <mergeCell ref="AA167:AA168"/>
    <mergeCell ref="AB167:AB168"/>
    <mergeCell ref="AC167:AC168"/>
    <mergeCell ref="AD167:AD168"/>
    <mergeCell ref="AF167:AF168"/>
    <mergeCell ref="T167:T168"/>
    <mergeCell ref="U167:U168"/>
    <mergeCell ref="V167:V168"/>
    <mergeCell ref="W167:W168"/>
    <mergeCell ref="X167:X168"/>
    <mergeCell ref="Y167:Y168"/>
    <mergeCell ref="N167:N168"/>
    <mergeCell ref="O167:O168"/>
    <mergeCell ref="P167:P168"/>
    <mergeCell ref="Q167:Q168"/>
    <mergeCell ref="R167:R168"/>
    <mergeCell ref="S167:S168"/>
    <mergeCell ref="AG165:AG166"/>
    <mergeCell ref="AH165:AL166"/>
    <mergeCell ref="AM165:AM166"/>
    <mergeCell ref="AM169:AM170"/>
    <mergeCell ref="AN169:AN170"/>
    <mergeCell ref="AO169:AO170"/>
    <mergeCell ref="X169:X170"/>
    <mergeCell ref="Y169:Y170"/>
    <mergeCell ref="Z169:Z170"/>
    <mergeCell ref="AA169:AA170"/>
    <mergeCell ref="AB169:AB170"/>
    <mergeCell ref="AC169:AC170"/>
    <mergeCell ref="R169:R170"/>
    <mergeCell ref="S169:S170"/>
    <mergeCell ref="T169:T170"/>
    <mergeCell ref="U169:U170"/>
    <mergeCell ref="V169:V170"/>
    <mergeCell ref="W169:W170"/>
    <mergeCell ref="AG163:AG164"/>
    <mergeCell ref="AH163:AL164"/>
    <mergeCell ref="AM163:AM164"/>
    <mergeCell ref="AN163:AN164"/>
    <mergeCell ref="X163:X164"/>
    <mergeCell ref="Y163:Y164"/>
    <mergeCell ref="Z163:Z164"/>
    <mergeCell ref="AA163:AA164"/>
    <mergeCell ref="AB163:AB164"/>
    <mergeCell ref="AC163:AC164"/>
    <mergeCell ref="R163:R164"/>
    <mergeCell ref="S163:S164"/>
    <mergeCell ref="T163:T164"/>
    <mergeCell ref="U163:U164"/>
    <mergeCell ref="V163:V164"/>
    <mergeCell ref="W163:W164"/>
    <mergeCell ref="B163:F163"/>
    <mergeCell ref="G163:G164"/>
    <mergeCell ref="H163:H164"/>
    <mergeCell ref="I163:I164"/>
    <mergeCell ref="J163:J164"/>
    <mergeCell ref="K163:K164"/>
    <mergeCell ref="O157:O158"/>
    <mergeCell ref="B166:F166"/>
    <mergeCell ref="Z165:Z166"/>
    <mergeCell ref="AA165:AA166"/>
    <mergeCell ref="AB165:AB166"/>
    <mergeCell ref="AC165:AC166"/>
    <mergeCell ref="AD165:AD166"/>
    <mergeCell ref="AF165:AF166"/>
    <mergeCell ref="T165:T166"/>
    <mergeCell ref="U165:U166"/>
    <mergeCell ref="V165:V166"/>
    <mergeCell ref="W165:W166"/>
    <mergeCell ref="X165:X166"/>
    <mergeCell ref="Y165:Y166"/>
    <mergeCell ref="N165:N166"/>
    <mergeCell ref="O165:O166"/>
    <mergeCell ref="P165:P166"/>
    <mergeCell ref="Q165:Q166"/>
    <mergeCell ref="R165:R166"/>
    <mergeCell ref="S165:S166"/>
    <mergeCell ref="L165:L166"/>
    <mergeCell ref="M165:M166"/>
    <mergeCell ref="B164:F164"/>
    <mergeCell ref="B165:F165"/>
    <mergeCell ref="G165:G166"/>
    <mergeCell ref="H165:H166"/>
    <mergeCell ref="I165:I166"/>
    <mergeCell ref="J165:J166"/>
    <mergeCell ref="AF163:AF164"/>
    <mergeCell ref="I159:I160"/>
    <mergeCell ref="J159:J160"/>
    <mergeCell ref="B161:F161"/>
    <mergeCell ref="G161:G162"/>
    <mergeCell ref="H161:H162"/>
    <mergeCell ref="I161:I162"/>
    <mergeCell ref="J161:J162"/>
    <mergeCell ref="O161:O162"/>
    <mergeCell ref="B162:F162"/>
    <mergeCell ref="K161:K162"/>
    <mergeCell ref="L161:L162"/>
    <mergeCell ref="M161:M162"/>
    <mergeCell ref="AD159:AD160"/>
    <mergeCell ref="AF159:AF160"/>
    <mergeCell ref="AG159:AG160"/>
    <mergeCell ref="X159:X160"/>
    <mergeCell ref="Y159:Y160"/>
    <mergeCell ref="Z159:Z160"/>
    <mergeCell ref="AA159:AA160"/>
    <mergeCell ref="AC159:AC160"/>
    <mergeCell ref="S159:S160"/>
    <mergeCell ref="T159:T160"/>
    <mergeCell ref="U159:U160"/>
    <mergeCell ref="V159:V160"/>
    <mergeCell ref="W159:W160"/>
    <mergeCell ref="L159:L160"/>
    <mergeCell ref="AO161:AO162"/>
    <mergeCell ref="AF161:AF162"/>
    <mergeCell ref="X161:X162"/>
    <mergeCell ref="Y161:Y162"/>
    <mergeCell ref="N161:N162"/>
    <mergeCell ref="AA161:AA162"/>
    <mergeCell ref="AB161:AB162"/>
    <mergeCell ref="AC161:AC162"/>
    <mergeCell ref="AD161:AD162"/>
    <mergeCell ref="T161:T162"/>
    <mergeCell ref="U161:U162"/>
    <mergeCell ref="V161:V162"/>
    <mergeCell ref="W161:W162"/>
    <mergeCell ref="P161:P162"/>
    <mergeCell ref="Q161:Q162"/>
    <mergeCell ref="R161:R162"/>
    <mergeCell ref="S161:S162"/>
    <mergeCell ref="AN161:AN162"/>
    <mergeCell ref="AO159:AO160"/>
    <mergeCell ref="AH159:AL160"/>
    <mergeCell ref="AM159:AM160"/>
    <mergeCell ref="AN159:AN160"/>
    <mergeCell ref="AB159:AB160"/>
    <mergeCell ref="Z161:Z162"/>
    <mergeCell ref="S157:S158"/>
    <mergeCell ref="AO155:AO156"/>
    <mergeCell ref="AO151:AO152"/>
    <mergeCell ref="B152:F152"/>
    <mergeCell ref="B153:F153"/>
    <mergeCell ref="AH151:AL152"/>
    <mergeCell ref="U151:U152"/>
    <mergeCell ref="V151:V152"/>
    <mergeCell ref="W151:W152"/>
    <mergeCell ref="L151:L152"/>
    <mergeCell ref="M151:M152"/>
    <mergeCell ref="N151:N152"/>
    <mergeCell ref="O151:O152"/>
    <mergeCell ref="P151:P152"/>
    <mergeCell ref="AN157:AN158"/>
    <mergeCell ref="AO157:AO158"/>
    <mergeCell ref="AF157:AF158"/>
    <mergeCell ref="X157:X158"/>
    <mergeCell ref="Y157:Y158"/>
    <mergeCell ref="N157:N158"/>
    <mergeCell ref="Z157:Z158"/>
    <mergeCell ref="AA157:AA158"/>
    <mergeCell ref="AB157:AB158"/>
    <mergeCell ref="AC157:AC158"/>
    <mergeCell ref="AD157:AD158"/>
    <mergeCell ref="T157:T158"/>
    <mergeCell ref="AN151:AN152"/>
    <mergeCell ref="B156:F156"/>
    <mergeCell ref="B157:F157"/>
    <mergeCell ref="AN153:AN154"/>
    <mergeCell ref="AO153:AO154"/>
    <mergeCell ref="B154:F154"/>
    <mergeCell ref="Z153:Z154"/>
    <mergeCell ref="AA153:AA154"/>
    <mergeCell ref="AB153:AB154"/>
    <mergeCell ref="AC153:AC154"/>
    <mergeCell ref="AD153:AD154"/>
    <mergeCell ref="AF153:AF154"/>
    <mergeCell ref="T153:T154"/>
    <mergeCell ref="U153:U154"/>
    <mergeCell ref="V153:V154"/>
    <mergeCell ref="W153:W154"/>
    <mergeCell ref="X153:X154"/>
    <mergeCell ref="Y153:Y154"/>
    <mergeCell ref="N153:N154"/>
    <mergeCell ref="O153:O154"/>
    <mergeCell ref="P153:P154"/>
    <mergeCell ref="Q153:Q154"/>
    <mergeCell ref="R153:R154"/>
    <mergeCell ref="AM153:AM154"/>
    <mergeCell ref="J153:J154"/>
    <mergeCell ref="K153:K154"/>
    <mergeCell ref="L153:L154"/>
    <mergeCell ref="AH153:AL154"/>
    <mergeCell ref="AH155:AL156"/>
    <mergeCell ref="AM155:AM156"/>
    <mergeCell ref="AN155:AN156"/>
    <mergeCell ref="AB155:AB156"/>
    <mergeCell ref="P123:P124"/>
    <mergeCell ref="Q123:Q124"/>
    <mergeCell ref="AO149:AO150"/>
    <mergeCell ref="B150:F150"/>
    <mergeCell ref="A149:A150"/>
    <mergeCell ref="A123:A124"/>
    <mergeCell ref="B123:F123"/>
    <mergeCell ref="G123:G124"/>
    <mergeCell ref="H123:H124"/>
    <mergeCell ref="I123:I124"/>
    <mergeCell ref="J123:J124"/>
    <mergeCell ref="K123:K124"/>
    <mergeCell ref="W149:W150"/>
    <mergeCell ref="P149:P150"/>
    <mergeCell ref="AM149:AM150"/>
    <mergeCell ref="AN149:AN150"/>
    <mergeCell ref="X149:X150"/>
    <mergeCell ref="Y149:Y150"/>
    <mergeCell ref="Z149:Z150"/>
    <mergeCell ref="AA149:AA150"/>
    <mergeCell ref="AB149:AB150"/>
    <mergeCell ref="AC149:AC150"/>
    <mergeCell ref="G149:G150"/>
    <mergeCell ref="H149:H150"/>
    <mergeCell ref="I149:I150"/>
    <mergeCell ref="J149:J150"/>
    <mergeCell ref="K149:K150"/>
    <mergeCell ref="A147:A148"/>
    <mergeCell ref="B147:F147"/>
    <mergeCell ref="K147:K148"/>
    <mergeCell ref="B149:F149"/>
    <mergeCell ref="J147:J148"/>
    <mergeCell ref="AO123:AO124"/>
    <mergeCell ref="B124:F124"/>
    <mergeCell ref="A121:A122"/>
    <mergeCell ref="B121:F121"/>
    <mergeCell ref="G121:G122"/>
    <mergeCell ref="H121:H122"/>
    <mergeCell ref="I121:I122"/>
    <mergeCell ref="J121:J122"/>
    <mergeCell ref="K121:K122"/>
    <mergeCell ref="L121:L122"/>
    <mergeCell ref="AD123:AD124"/>
    <mergeCell ref="AF123:AF124"/>
    <mergeCell ref="AG123:AG124"/>
    <mergeCell ref="AH123:AL124"/>
    <mergeCell ref="AM123:AM124"/>
    <mergeCell ref="AN123:AN124"/>
    <mergeCell ref="X123:X124"/>
    <mergeCell ref="Y123:Y124"/>
    <mergeCell ref="Z123:Z124"/>
    <mergeCell ref="AA123:AA124"/>
    <mergeCell ref="AB123:AB124"/>
    <mergeCell ref="AC123:AC124"/>
    <mergeCell ref="R123:R124"/>
    <mergeCell ref="S123:S124"/>
    <mergeCell ref="T123:T124"/>
    <mergeCell ref="U123:U124"/>
    <mergeCell ref="V123:V124"/>
    <mergeCell ref="W123:W124"/>
    <mergeCell ref="L123:L124"/>
    <mergeCell ref="M123:M124"/>
    <mergeCell ref="N123:N124"/>
    <mergeCell ref="O123:O124"/>
    <mergeCell ref="AF121:AF122"/>
    <mergeCell ref="AG121:AG122"/>
    <mergeCell ref="AH121:AL122"/>
    <mergeCell ref="AM121:AM122"/>
    <mergeCell ref="AN121:AN122"/>
    <mergeCell ref="AO121:AO122"/>
    <mergeCell ref="Y121:Y122"/>
    <mergeCell ref="Z121:Z122"/>
    <mergeCell ref="AA121:AA122"/>
    <mergeCell ref="AB121:AB122"/>
    <mergeCell ref="AC121:AC122"/>
    <mergeCell ref="AD121:AD122"/>
    <mergeCell ref="S121:S122"/>
    <mergeCell ref="T121:T122"/>
    <mergeCell ref="U121:U122"/>
    <mergeCell ref="V121:V122"/>
    <mergeCell ref="W121:W122"/>
    <mergeCell ref="X121:X122"/>
    <mergeCell ref="Z119:Z120"/>
    <mergeCell ref="AA119:AA120"/>
    <mergeCell ref="P119:P120"/>
    <mergeCell ref="Q119:Q120"/>
    <mergeCell ref="R119:R120"/>
    <mergeCell ref="S119:S120"/>
    <mergeCell ref="T119:T120"/>
    <mergeCell ref="U119:U120"/>
    <mergeCell ref="K119:K120"/>
    <mergeCell ref="L119:L120"/>
    <mergeCell ref="M119:M120"/>
    <mergeCell ref="N119:N120"/>
    <mergeCell ref="O119:O120"/>
    <mergeCell ref="B122:F122"/>
    <mergeCell ref="A119:A120"/>
    <mergeCell ref="B119:F119"/>
    <mergeCell ref="G119:G120"/>
    <mergeCell ref="H119:H120"/>
    <mergeCell ref="I119:I120"/>
    <mergeCell ref="M121:M122"/>
    <mergeCell ref="N121:N122"/>
    <mergeCell ref="O121:O122"/>
    <mergeCell ref="P121:P122"/>
    <mergeCell ref="Q121:Q122"/>
    <mergeCell ref="R121:R122"/>
    <mergeCell ref="Q117:Q118"/>
    <mergeCell ref="R117:R118"/>
    <mergeCell ref="S117:S118"/>
    <mergeCell ref="T117:T118"/>
    <mergeCell ref="U117:U118"/>
    <mergeCell ref="V117:V118"/>
    <mergeCell ref="K117:K118"/>
    <mergeCell ref="L117:L118"/>
    <mergeCell ref="M117:M118"/>
    <mergeCell ref="N117:N118"/>
    <mergeCell ref="O117:O118"/>
    <mergeCell ref="P117:P118"/>
    <mergeCell ref="AM119:AM120"/>
    <mergeCell ref="AN119:AN120"/>
    <mergeCell ref="AO119:AO120"/>
    <mergeCell ref="B120:F120"/>
    <mergeCell ref="A117:A118"/>
    <mergeCell ref="B117:F117"/>
    <mergeCell ref="G117:G118"/>
    <mergeCell ref="H117:H118"/>
    <mergeCell ref="I117:I118"/>
    <mergeCell ref="J117:J118"/>
    <mergeCell ref="AB119:AB120"/>
    <mergeCell ref="AC119:AC120"/>
    <mergeCell ref="AD119:AD120"/>
    <mergeCell ref="AF119:AF120"/>
    <mergeCell ref="AG119:AG120"/>
    <mergeCell ref="AH119:AL120"/>
    <mergeCell ref="V119:V120"/>
    <mergeCell ref="W119:W120"/>
    <mergeCell ref="X119:X120"/>
    <mergeCell ref="Y119:Y120"/>
    <mergeCell ref="T115:T116"/>
    <mergeCell ref="U115:U116"/>
    <mergeCell ref="V115:V116"/>
    <mergeCell ref="W115:W116"/>
    <mergeCell ref="L115:L116"/>
    <mergeCell ref="M115:M116"/>
    <mergeCell ref="N115:N116"/>
    <mergeCell ref="O115:O116"/>
    <mergeCell ref="P115:P116"/>
    <mergeCell ref="Q115:Q116"/>
    <mergeCell ref="AN117:AN118"/>
    <mergeCell ref="AO117:AO118"/>
    <mergeCell ref="B118:F118"/>
    <mergeCell ref="A115:A116"/>
    <mergeCell ref="B115:F115"/>
    <mergeCell ref="G115:G116"/>
    <mergeCell ref="H115:H116"/>
    <mergeCell ref="I115:I116"/>
    <mergeCell ref="J115:J116"/>
    <mergeCell ref="K115:K116"/>
    <mergeCell ref="AC117:AC118"/>
    <mergeCell ref="AD117:AD118"/>
    <mergeCell ref="AF117:AF118"/>
    <mergeCell ref="AG117:AG118"/>
    <mergeCell ref="AH117:AL118"/>
    <mergeCell ref="AM117:AM118"/>
    <mergeCell ref="W117:W118"/>
    <mergeCell ref="X117:X118"/>
    <mergeCell ref="Y117:Y118"/>
    <mergeCell ref="Z117:Z118"/>
    <mergeCell ref="AA117:AA118"/>
    <mergeCell ref="AB117:AB118"/>
    <mergeCell ref="M113:M114"/>
    <mergeCell ref="N113:N114"/>
    <mergeCell ref="O113:O114"/>
    <mergeCell ref="P113:P114"/>
    <mergeCell ref="Q113:Q114"/>
    <mergeCell ref="R113:R114"/>
    <mergeCell ref="V111:V112"/>
    <mergeCell ref="AO109:AO110"/>
    <mergeCell ref="AO115:AO116"/>
    <mergeCell ref="B116:F116"/>
    <mergeCell ref="A113:A114"/>
    <mergeCell ref="B113:F113"/>
    <mergeCell ref="G113:G114"/>
    <mergeCell ref="H113:H114"/>
    <mergeCell ref="I113:I114"/>
    <mergeCell ref="J113:J114"/>
    <mergeCell ref="K113:K114"/>
    <mergeCell ref="L113:L114"/>
    <mergeCell ref="AD115:AD116"/>
    <mergeCell ref="AF115:AF116"/>
    <mergeCell ref="AG115:AG116"/>
    <mergeCell ref="AH115:AL116"/>
    <mergeCell ref="AM115:AM116"/>
    <mergeCell ref="AN115:AN116"/>
    <mergeCell ref="X115:X116"/>
    <mergeCell ref="Y115:Y116"/>
    <mergeCell ref="Z115:Z116"/>
    <mergeCell ref="AA115:AA116"/>
    <mergeCell ref="AB115:AB116"/>
    <mergeCell ref="AC115:AC116"/>
    <mergeCell ref="R115:R116"/>
    <mergeCell ref="S115:S116"/>
    <mergeCell ref="AF113:AF114"/>
    <mergeCell ref="AG113:AG114"/>
    <mergeCell ref="AH113:AL114"/>
    <mergeCell ref="AM113:AM114"/>
    <mergeCell ref="AN113:AN114"/>
    <mergeCell ref="AO113:AO114"/>
    <mergeCell ref="Y113:Y114"/>
    <mergeCell ref="Z113:Z114"/>
    <mergeCell ref="AA113:AA114"/>
    <mergeCell ref="AB113:AB114"/>
    <mergeCell ref="AC113:AC114"/>
    <mergeCell ref="AD113:AD114"/>
    <mergeCell ref="S113:S114"/>
    <mergeCell ref="T113:T114"/>
    <mergeCell ref="U113:U114"/>
    <mergeCell ref="V113:V114"/>
    <mergeCell ref="W113:W114"/>
    <mergeCell ref="X113:X114"/>
    <mergeCell ref="J111:J112"/>
    <mergeCell ref="K111:K112"/>
    <mergeCell ref="L111:L112"/>
    <mergeCell ref="AD109:AD110"/>
    <mergeCell ref="AF109:AF110"/>
    <mergeCell ref="AG109:AG110"/>
    <mergeCell ref="AH109:AL110"/>
    <mergeCell ref="AM109:AM110"/>
    <mergeCell ref="AN109:AN110"/>
    <mergeCell ref="X109:X110"/>
    <mergeCell ref="Y109:Y110"/>
    <mergeCell ref="Z109:Z110"/>
    <mergeCell ref="AA109:AA110"/>
    <mergeCell ref="AB109:AB110"/>
    <mergeCell ref="AC109:AC110"/>
    <mergeCell ref="R109:R110"/>
    <mergeCell ref="S109:S110"/>
    <mergeCell ref="T109:T110"/>
    <mergeCell ref="U109:U110"/>
    <mergeCell ref="V109:V110"/>
    <mergeCell ref="W109:W110"/>
    <mergeCell ref="M109:M110"/>
    <mergeCell ref="N109:N110"/>
    <mergeCell ref="O109:O110"/>
    <mergeCell ref="P109:P110"/>
    <mergeCell ref="Q109:Q110"/>
    <mergeCell ref="M111:M112"/>
    <mergeCell ref="N111:N112"/>
    <mergeCell ref="O111:O112"/>
    <mergeCell ref="P111:P112"/>
    <mergeCell ref="O107:O108"/>
    <mergeCell ref="P107:P108"/>
    <mergeCell ref="Q107:Q108"/>
    <mergeCell ref="AN111:AN112"/>
    <mergeCell ref="AO111:AO112"/>
    <mergeCell ref="B112:F112"/>
    <mergeCell ref="A107:A108"/>
    <mergeCell ref="B107:F107"/>
    <mergeCell ref="G107:G108"/>
    <mergeCell ref="H107:H108"/>
    <mergeCell ref="I107:I108"/>
    <mergeCell ref="J107:J108"/>
    <mergeCell ref="K107:K108"/>
    <mergeCell ref="AC111:AC112"/>
    <mergeCell ref="AD111:AD112"/>
    <mergeCell ref="AF111:AF112"/>
    <mergeCell ref="AG111:AG112"/>
    <mergeCell ref="AH111:AL112"/>
    <mergeCell ref="AM111:AM112"/>
    <mergeCell ref="W111:W112"/>
    <mergeCell ref="X111:X112"/>
    <mergeCell ref="Y111:Y112"/>
    <mergeCell ref="Z111:Z112"/>
    <mergeCell ref="AA111:AA112"/>
    <mergeCell ref="AB111:AB112"/>
    <mergeCell ref="Q111:Q112"/>
    <mergeCell ref="R111:R112"/>
    <mergeCell ref="S111:S112"/>
    <mergeCell ref="T111:T112"/>
    <mergeCell ref="U111:U112"/>
    <mergeCell ref="H111:H112"/>
    <mergeCell ref="I111:I112"/>
    <mergeCell ref="R105:R106"/>
    <mergeCell ref="AO107:AO108"/>
    <mergeCell ref="B108:F108"/>
    <mergeCell ref="A105:A106"/>
    <mergeCell ref="B105:F105"/>
    <mergeCell ref="G105:G106"/>
    <mergeCell ref="H105:H106"/>
    <mergeCell ref="I105:I106"/>
    <mergeCell ref="J105:J106"/>
    <mergeCell ref="K105:K106"/>
    <mergeCell ref="L105:L106"/>
    <mergeCell ref="AD107:AD108"/>
    <mergeCell ref="AF107:AF108"/>
    <mergeCell ref="AG107:AG108"/>
    <mergeCell ref="AH107:AL108"/>
    <mergeCell ref="AM107:AM108"/>
    <mergeCell ref="AN107:AN108"/>
    <mergeCell ref="X107:X108"/>
    <mergeCell ref="Y107:Y108"/>
    <mergeCell ref="Z107:Z108"/>
    <mergeCell ref="AA107:AA108"/>
    <mergeCell ref="AB107:AB108"/>
    <mergeCell ref="AC107:AC108"/>
    <mergeCell ref="R107:R108"/>
    <mergeCell ref="S107:S108"/>
    <mergeCell ref="T107:T108"/>
    <mergeCell ref="U107:U108"/>
    <mergeCell ref="V107:V108"/>
    <mergeCell ref="W107:W108"/>
    <mergeCell ref="L107:L108"/>
    <mergeCell ref="M107:M108"/>
    <mergeCell ref="N107:N108"/>
    <mergeCell ref="M103:M104"/>
    <mergeCell ref="N103:N104"/>
    <mergeCell ref="O103:O104"/>
    <mergeCell ref="B106:F106"/>
    <mergeCell ref="A103:A104"/>
    <mergeCell ref="B103:F103"/>
    <mergeCell ref="G103:G104"/>
    <mergeCell ref="H103:H104"/>
    <mergeCell ref="I103:I104"/>
    <mergeCell ref="AF105:AF106"/>
    <mergeCell ref="AG105:AG106"/>
    <mergeCell ref="AH105:AL106"/>
    <mergeCell ref="AM105:AM106"/>
    <mergeCell ref="AN105:AN106"/>
    <mergeCell ref="AO105:AO106"/>
    <mergeCell ref="Y105:Y106"/>
    <mergeCell ref="Z105:Z106"/>
    <mergeCell ref="AA105:AA106"/>
    <mergeCell ref="AB105:AB106"/>
    <mergeCell ref="AC105:AC106"/>
    <mergeCell ref="AD105:AD106"/>
    <mergeCell ref="S105:S106"/>
    <mergeCell ref="T105:T106"/>
    <mergeCell ref="U105:U106"/>
    <mergeCell ref="V105:V106"/>
    <mergeCell ref="W105:W106"/>
    <mergeCell ref="X105:X106"/>
    <mergeCell ref="M105:M106"/>
    <mergeCell ref="N105:N106"/>
    <mergeCell ref="O105:O106"/>
    <mergeCell ref="P105:P106"/>
    <mergeCell ref="Q105:Q106"/>
    <mergeCell ref="N101:N102"/>
    <mergeCell ref="O101:O102"/>
    <mergeCell ref="AM103:AM104"/>
    <mergeCell ref="AN103:AN104"/>
    <mergeCell ref="AO103:AO104"/>
    <mergeCell ref="B104:F104"/>
    <mergeCell ref="B100:F100"/>
    <mergeCell ref="A101:A102"/>
    <mergeCell ref="B101:F101"/>
    <mergeCell ref="G101:G102"/>
    <mergeCell ref="H101:H102"/>
    <mergeCell ref="I101:I102"/>
    <mergeCell ref="AB103:AB104"/>
    <mergeCell ref="AC103:AC104"/>
    <mergeCell ref="AD103:AD104"/>
    <mergeCell ref="AF103:AF104"/>
    <mergeCell ref="AG103:AG104"/>
    <mergeCell ref="AH103:AL104"/>
    <mergeCell ref="V103:V104"/>
    <mergeCell ref="W103:W104"/>
    <mergeCell ref="X103:X104"/>
    <mergeCell ref="Y103:Y104"/>
    <mergeCell ref="Z103:Z104"/>
    <mergeCell ref="AA103:AA104"/>
    <mergeCell ref="P103:P104"/>
    <mergeCell ref="Q103:Q104"/>
    <mergeCell ref="R103:R104"/>
    <mergeCell ref="S103:S104"/>
    <mergeCell ref="T103:T104"/>
    <mergeCell ref="U103:U104"/>
    <mergeCell ref="K103:K104"/>
    <mergeCell ref="L103:L104"/>
    <mergeCell ref="AM101:AM102"/>
    <mergeCell ref="AN101:AN102"/>
    <mergeCell ref="AO101:AO102"/>
    <mergeCell ref="B102:F102"/>
    <mergeCell ref="A97:A98"/>
    <mergeCell ref="G97:G98"/>
    <mergeCell ref="H97:H98"/>
    <mergeCell ref="I97:I98"/>
    <mergeCell ref="J97:J98"/>
    <mergeCell ref="K97:K98"/>
    <mergeCell ref="AB101:AB102"/>
    <mergeCell ref="AC101:AC102"/>
    <mergeCell ref="AD101:AD102"/>
    <mergeCell ref="AF101:AF102"/>
    <mergeCell ref="AG101:AG102"/>
    <mergeCell ref="AH101:AL102"/>
    <mergeCell ref="V101:V102"/>
    <mergeCell ref="W101:W102"/>
    <mergeCell ref="X101:X102"/>
    <mergeCell ref="Y101:Y102"/>
    <mergeCell ref="Z101:Z102"/>
    <mergeCell ref="AA101:AA102"/>
    <mergeCell ref="P101:P102"/>
    <mergeCell ref="Q101:Q102"/>
    <mergeCell ref="R101:R102"/>
    <mergeCell ref="S101:S102"/>
    <mergeCell ref="T101:T102"/>
    <mergeCell ref="U101:U102"/>
    <mergeCell ref="J101:J102"/>
    <mergeCell ref="K101:K102"/>
    <mergeCell ref="L101:L102"/>
    <mergeCell ref="M101:M102"/>
    <mergeCell ref="AO97:AO98"/>
    <mergeCell ref="B98:F98"/>
    <mergeCell ref="A99:A100"/>
    <mergeCell ref="B99:F99"/>
    <mergeCell ref="G99:G100"/>
    <mergeCell ref="H99:H100"/>
    <mergeCell ref="I99:I100"/>
    <mergeCell ref="J99:J100"/>
    <mergeCell ref="K99:K100"/>
    <mergeCell ref="L99:L100"/>
    <mergeCell ref="AD97:AD98"/>
    <mergeCell ref="AF97:AF98"/>
    <mergeCell ref="AG97:AG98"/>
    <mergeCell ref="AH97:AL98"/>
    <mergeCell ref="AM97:AM98"/>
    <mergeCell ref="AN97:AN98"/>
    <mergeCell ref="X97:X98"/>
    <mergeCell ref="Y97:Y98"/>
    <mergeCell ref="Z97:Z98"/>
    <mergeCell ref="AA97:AA98"/>
    <mergeCell ref="AB97:AB98"/>
    <mergeCell ref="AC97:AC98"/>
    <mergeCell ref="R97:R98"/>
    <mergeCell ref="S97:S98"/>
    <mergeCell ref="T97:T98"/>
    <mergeCell ref="U97:U98"/>
    <mergeCell ref="V97:V98"/>
    <mergeCell ref="W97:W98"/>
    <mergeCell ref="L97:L98"/>
    <mergeCell ref="M97:M98"/>
    <mergeCell ref="N97:N98"/>
    <mergeCell ref="O97:O98"/>
    <mergeCell ref="AO99:AO100"/>
    <mergeCell ref="Y99:Y100"/>
    <mergeCell ref="Z99:Z100"/>
    <mergeCell ref="AA99:AA100"/>
    <mergeCell ref="AB99:AB100"/>
    <mergeCell ref="AC99:AC100"/>
    <mergeCell ref="AD99:AD100"/>
    <mergeCell ref="S99:S100"/>
    <mergeCell ref="T99:T100"/>
    <mergeCell ref="U99:U100"/>
    <mergeCell ref="V99:V100"/>
    <mergeCell ref="W99:W100"/>
    <mergeCell ref="X99:X100"/>
    <mergeCell ref="M99:M100"/>
    <mergeCell ref="N99:N100"/>
    <mergeCell ref="O99:O100"/>
    <mergeCell ref="P99:P100"/>
    <mergeCell ref="Q99:Q100"/>
    <mergeCell ref="R99:R100"/>
    <mergeCell ref="N93:N94"/>
    <mergeCell ref="O93:O94"/>
    <mergeCell ref="P93:P94"/>
    <mergeCell ref="Q93:Q94"/>
    <mergeCell ref="AH95:AL96"/>
    <mergeCell ref="AM95:AM96"/>
    <mergeCell ref="A93:A94"/>
    <mergeCell ref="G93:G94"/>
    <mergeCell ref="H93:H94"/>
    <mergeCell ref="I93:I94"/>
    <mergeCell ref="J93:J94"/>
    <mergeCell ref="K93:K94"/>
    <mergeCell ref="AF99:AF100"/>
    <mergeCell ref="AG99:AG100"/>
    <mergeCell ref="AH99:AL100"/>
    <mergeCell ref="AM99:AM100"/>
    <mergeCell ref="AN99:AN100"/>
    <mergeCell ref="P97:P98"/>
    <mergeCell ref="Q97:Q98"/>
    <mergeCell ref="AO93:AO94"/>
    <mergeCell ref="A95:A96"/>
    <mergeCell ref="G95:G96"/>
    <mergeCell ref="H95:H96"/>
    <mergeCell ref="I91:I92"/>
    <mergeCell ref="J91:J92"/>
    <mergeCell ref="I95:I96"/>
    <mergeCell ref="J95:J96"/>
    <mergeCell ref="K95:K96"/>
    <mergeCell ref="L95:L96"/>
    <mergeCell ref="M95:M96"/>
    <mergeCell ref="N95:N96"/>
    <mergeCell ref="AD93:AD94"/>
    <mergeCell ref="AF93:AF94"/>
    <mergeCell ref="AG93:AG94"/>
    <mergeCell ref="AH93:AL94"/>
    <mergeCell ref="AM93:AM94"/>
    <mergeCell ref="AN93:AN94"/>
    <mergeCell ref="X93:X94"/>
    <mergeCell ref="Y93:Y94"/>
    <mergeCell ref="Z93:Z94"/>
    <mergeCell ref="AA93:AA94"/>
    <mergeCell ref="AB93:AB94"/>
    <mergeCell ref="AC93:AC94"/>
    <mergeCell ref="R93:R94"/>
    <mergeCell ref="S93:S94"/>
    <mergeCell ref="T93:T94"/>
    <mergeCell ref="U93:U94"/>
    <mergeCell ref="V93:V94"/>
    <mergeCell ref="W93:W94"/>
    <mergeCell ref="L93:L94"/>
    <mergeCell ref="M93:M94"/>
    <mergeCell ref="O89:O90"/>
    <mergeCell ref="P89:P90"/>
    <mergeCell ref="Q89:Q90"/>
    <mergeCell ref="AH91:AL92"/>
    <mergeCell ref="AM91:AM92"/>
    <mergeCell ref="AN91:AN92"/>
    <mergeCell ref="AN95:AN96"/>
    <mergeCell ref="AO95:AO96"/>
    <mergeCell ref="A89:A90"/>
    <mergeCell ref="G89:G90"/>
    <mergeCell ref="H89:H90"/>
    <mergeCell ref="I89:I90"/>
    <mergeCell ref="J89:J90"/>
    <mergeCell ref="K89:K90"/>
    <mergeCell ref="AA95:AA96"/>
    <mergeCell ref="AB95:AB96"/>
    <mergeCell ref="AC95:AC96"/>
    <mergeCell ref="AD95:AD96"/>
    <mergeCell ref="AF95:AF96"/>
    <mergeCell ref="AG95:AG96"/>
    <mergeCell ref="U95:U96"/>
    <mergeCell ref="V95:V96"/>
    <mergeCell ref="W95:W96"/>
    <mergeCell ref="X95:X96"/>
    <mergeCell ref="Y95:Y96"/>
    <mergeCell ref="Z95:Z96"/>
    <mergeCell ref="O95:O96"/>
    <mergeCell ref="P95:P96"/>
    <mergeCell ref="Q95:Q96"/>
    <mergeCell ref="R95:R96"/>
    <mergeCell ref="S95:S96"/>
    <mergeCell ref="T95:T96"/>
    <mergeCell ref="AO89:AO90"/>
    <mergeCell ref="A91:A92"/>
    <mergeCell ref="G91:G92"/>
    <mergeCell ref="H91:H92"/>
    <mergeCell ref="Z87:Z88"/>
    <mergeCell ref="AA87:AA88"/>
    <mergeCell ref="AB87:AB88"/>
    <mergeCell ref="K91:K92"/>
    <mergeCell ref="L91:L92"/>
    <mergeCell ref="M91:M92"/>
    <mergeCell ref="N91:N92"/>
    <mergeCell ref="AD89:AD90"/>
    <mergeCell ref="AF89:AF90"/>
    <mergeCell ref="AG89:AG90"/>
    <mergeCell ref="AH89:AL90"/>
    <mergeCell ref="AM89:AM90"/>
    <mergeCell ref="AN89:AN90"/>
    <mergeCell ref="X89:X90"/>
    <mergeCell ref="Y89:Y90"/>
    <mergeCell ref="Z89:Z90"/>
    <mergeCell ref="AA89:AA90"/>
    <mergeCell ref="AB89:AB90"/>
    <mergeCell ref="AC89:AC90"/>
    <mergeCell ref="R89:R90"/>
    <mergeCell ref="S89:S90"/>
    <mergeCell ref="T89:T90"/>
    <mergeCell ref="U89:U90"/>
    <mergeCell ref="V89:V90"/>
    <mergeCell ref="W89:W90"/>
    <mergeCell ref="L89:L90"/>
    <mergeCell ref="M89:M90"/>
    <mergeCell ref="N89:N90"/>
    <mergeCell ref="Z85:Z86"/>
    <mergeCell ref="AA85:AA86"/>
    <mergeCell ref="AB85:AB86"/>
    <mergeCell ref="AC85:AC86"/>
    <mergeCell ref="R85:R86"/>
    <mergeCell ref="S85:S86"/>
    <mergeCell ref="T85:T86"/>
    <mergeCell ref="AO91:AO92"/>
    <mergeCell ref="A85:A86"/>
    <mergeCell ref="G85:G86"/>
    <mergeCell ref="H85:H86"/>
    <mergeCell ref="I85:I86"/>
    <mergeCell ref="J85:J86"/>
    <mergeCell ref="K85:K86"/>
    <mergeCell ref="AA91:AA92"/>
    <mergeCell ref="AB91:AB92"/>
    <mergeCell ref="AC91:AC92"/>
    <mergeCell ref="AD91:AD92"/>
    <mergeCell ref="AF91:AF92"/>
    <mergeCell ref="AG91:AG92"/>
    <mergeCell ref="U91:U92"/>
    <mergeCell ref="V91:V92"/>
    <mergeCell ref="W91:W92"/>
    <mergeCell ref="X91:X92"/>
    <mergeCell ref="Y91:Y92"/>
    <mergeCell ref="Z91:Z92"/>
    <mergeCell ref="O91:O92"/>
    <mergeCell ref="P91:P92"/>
    <mergeCell ref="Q91:Q92"/>
    <mergeCell ref="R91:R92"/>
    <mergeCell ref="S91:S92"/>
    <mergeCell ref="T91:T92"/>
    <mergeCell ref="M81:M82"/>
    <mergeCell ref="N81:N82"/>
    <mergeCell ref="O81:O82"/>
    <mergeCell ref="P81:P82"/>
    <mergeCell ref="Q81:Q82"/>
    <mergeCell ref="R81:R82"/>
    <mergeCell ref="M87:M88"/>
    <mergeCell ref="N87:N88"/>
    <mergeCell ref="O87:O88"/>
    <mergeCell ref="P87:P88"/>
    <mergeCell ref="Q87:Q88"/>
    <mergeCell ref="R87:R88"/>
    <mergeCell ref="U85:U86"/>
    <mergeCell ref="Y87:Y88"/>
    <mergeCell ref="A87:A88"/>
    <mergeCell ref="G87:G88"/>
    <mergeCell ref="H87:H88"/>
    <mergeCell ref="I87:I88"/>
    <mergeCell ref="J87:J88"/>
    <mergeCell ref="K87:K88"/>
    <mergeCell ref="L87:L88"/>
    <mergeCell ref="W83:W84"/>
    <mergeCell ref="X83:X84"/>
    <mergeCell ref="Y83:Y84"/>
    <mergeCell ref="L85:L86"/>
    <mergeCell ref="M85:M86"/>
    <mergeCell ref="N85:N86"/>
    <mergeCell ref="O85:O86"/>
    <mergeCell ref="P85:P86"/>
    <mergeCell ref="Q85:Q86"/>
    <mergeCell ref="A83:A84"/>
    <mergeCell ref="H83:H84"/>
    <mergeCell ref="S83:S84"/>
    <mergeCell ref="T83:T84"/>
    <mergeCell ref="U83:U84"/>
    <mergeCell ref="V83:V84"/>
    <mergeCell ref="AH87:AL88"/>
    <mergeCell ref="AM87:AM88"/>
    <mergeCell ref="AD87:AD88"/>
    <mergeCell ref="AF87:AF88"/>
    <mergeCell ref="AG87:AG88"/>
    <mergeCell ref="AA83:AA84"/>
    <mergeCell ref="AC81:AC82"/>
    <mergeCell ref="AM85:AM86"/>
    <mergeCell ref="V85:V86"/>
    <mergeCell ref="W85:W86"/>
    <mergeCell ref="AM83:AM84"/>
    <mergeCell ref="V81:V82"/>
    <mergeCell ref="W81:W82"/>
    <mergeCell ref="X81:X82"/>
    <mergeCell ref="Y81:Y82"/>
    <mergeCell ref="S87:S88"/>
    <mergeCell ref="T87:T88"/>
    <mergeCell ref="U87:U88"/>
    <mergeCell ref="S81:S82"/>
    <mergeCell ref="X85:X86"/>
    <mergeCell ref="Y85:Y86"/>
    <mergeCell ref="AM81:AM82"/>
    <mergeCell ref="Z83:Z84"/>
    <mergeCell ref="Z81:Z82"/>
    <mergeCell ref="AA81:AA82"/>
    <mergeCell ref="AB81:AB82"/>
    <mergeCell ref="AD85:AD86"/>
    <mergeCell ref="AF85:AF86"/>
    <mergeCell ref="AN83:AN84"/>
    <mergeCell ref="AO83:AO84"/>
    <mergeCell ref="AF77:AF78"/>
    <mergeCell ref="AG77:AG78"/>
    <mergeCell ref="AH77:AL78"/>
    <mergeCell ref="AM77:AM78"/>
    <mergeCell ref="AN77:AN78"/>
    <mergeCell ref="AO77:AO78"/>
    <mergeCell ref="AO79:AO80"/>
    <mergeCell ref="AB83:AB84"/>
    <mergeCell ref="AC83:AC84"/>
    <mergeCell ref="AD83:AD84"/>
    <mergeCell ref="AF83:AF84"/>
    <mergeCell ref="AG83:AG84"/>
    <mergeCell ref="AH83:AL84"/>
    <mergeCell ref="AN87:AN88"/>
    <mergeCell ref="AO87:AO88"/>
    <mergeCell ref="AN85:AN86"/>
    <mergeCell ref="AO85:AO86"/>
    <mergeCell ref="AN81:AN82"/>
    <mergeCell ref="AO81:AO82"/>
    <mergeCell ref="AC87:AC88"/>
    <mergeCell ref="AD81:AD82"/>
    <mergeCell ref="AF81:AF82"/>
    <mergeCell ref="AG81:AG82"/>
    <mergeCell ref="AH81:AL82"/>
    <mergeCell ref="AG85:AG86"/>
    <mergeCell ref="AH85:AL86"/>
    <mergeCell ref="A73:A74"/>
    <mergeCell ref="B73:F73"/>
    <mergeCell ref="G73:G74"/>
    <mergeCell ref="H73:H74"/>
    <mergeCell ref="I73:I74"/>
    <mergeCell ref="J73:J74"/>
    <mergeCell ref="AD79:AD80"/>
    <mergeCell ref="AF79:AF80"/>
    <mergeCell ref="AG79:AG80"/>
    <mergeCell ref="AH79:AL80"/>
    <mergeCell ref="AM79:AM80"/>
    <mergeCell ref="AN79:AN80"/>
    <mergeCell ref="X79:X80"/>
    <mergeCell ref="Y79:Y80"/>
    <mergeCell ref="Z79:Z80"/>
    <mergeCell ref="AA79:AA80"/>
    <mergeCell ref="AB79:AB80"/>
    <mergeCell ref="AC79:AC80"/>
    <mergeCell ref="V79:V80"/>
    <mergeCell ref="W79:W80"/>
    <mergeCell ref="L79:L80"/>
    <mergeCell ref="M79:M80"/>
    <mergeCell ref="N79:N80"/>
    <mergeCell ref="O79:O80"/>
    <mergeCell ref="P79:P80"/>
    <mergeCell ref="Q79:Q80"/>
    <mergeCell ref="H79:H80"/>
    <mergeCell ref="I79:I80"/>
    <mergeCell ref="AN73:AN74"/>
    <mergeCell ref="G79:G80"/>
    <mergeCell ref="A75:A76"/>
    <mergeCell ref="G75:G76"/>
    <mergeCell ref="H75:H76"/>
    <mergeCell ref="I75:I76"/>
    <mergeCell ref="J75:J76"/>
    <mergeCell ref="K75:K76"/>
    <mergeCell ref="L75:L76"/>
    <mergeCell ref="M75:M76"/>
    <mergeCell ref="AC73:AC74"/>
    <mergeCell ref="AD73:AD74"/>
    <mergeCell ref="AF73:AF74"/>
    <mergeCell ref="AG73:AG74"/>
    <mergeCell ref="AH73:AL74"/>
    <mergeCell ref="AM73:AM74"/>
    <mergeCell ref="W73:W74"/>
    <mergeCell ref="X73:X74"/>
    <mergeCell ref="Y73:Y74"/>
    <mergeCell ref="Z73:Z74"/>
    <mergeCell ref="AA73:AA74"/>
    <mergeCell ref="AB73:AB74"/>
    <mergeCell ref="Q73:Q74"/>
    <mergeCell ref="R73:R74"/>
    <mergeCell ref="S73:S74"/>
    <mergeCell ref="T73:T74"/>
    <mergeCell ref="U73:U74"/>
    <mergeCell ref="V73:V74"/>
    <mergeCell ref="K73:K74"/>
    <mergeCell ref="L73:L74"/>
    <mergeCell ref="M73:M74"/>
    <mergeCell ref="N73:N74"/>
    <mergeCell ref="B71:F71"/>
    <mergeCell ref="B76:F76"/>
    <mergeCell ref="O73:O74"/>
    <mergeCell ref="I71:I72"/>
    <mergeCell ref="J71:J72"/>
    <mergeCell ref="AG75:AG76"/>
    <mergeCell ref="AH75:AL76"/>
    <mergeCell ref="AM75:AM76"/>
    <mergeCell ref="AN75:AN76"/>
    <mergeCell ref="AO75:AO76"/>
    <mergeCell ref="B70:F70"/>
    <mergeCell ref="K71:K72"/>
    <mergeCell ref="L71:L72"/>
    <mergeCell ref="M71:M72"/>
    <mergeCell ref="N71:N72"/>
    <mergeCell ref="Z75:Z76"/>
    <mergeCell ref="AA75:AA76"/>
    <mergeCell ref="AB75:AB76"/>
    <mergeCell ref="AC75:AC76"/>
    <mergeCell ref="AD75:AD76"/>
    <mergeCell ref="AF75:AF76"/>
    <mergeCell ref="T75:T76"/>
    <mergeCell ref="U75:U76"/>
    <mergeCell ref="V75:V76"/>
    <mergeCell ref="W75:W76"/>
    <mergeCell ref="X75:X76"/>
    <mergeCell ref="Y75:Y76"/>
    <mergeCell ref="N75:N76"/>
    <mergeCell ref="O75:O76"/>
    <mergeCell ref="P75:P76"/>
    <mergeCell ref="Q75:Q76"/>
    <mergeCell ref="R75:R76"/>
    <mergeCell ref="AF71:AF72"/>
    <mergeCell ref="AO73:AO74"/>
    <mergeCell ref="P73:P74"/>
    <mergeCell ref="AM71:AM72"/>
    <mergeCell ref="AN71:AN72"/>
    <mergeCell ref="AO71:AO72"/>
    <mergeCell ref="B72:F72"/>
    <mergeCell ref="A67:A68"/>
    <mergeCell ref="B67:F67"/>
    <mergeCell ref="G67:G68"/>
    <mergeCell ref="H67:H68"/>
    <mergeCell ref="I67:I68"/>
    <mergeCell ref="J67:J68"/>
    <mergeCell ref="AA71:AA72"/>
    <mergeCell ref="AB71:AB72"/>
    <mergeCell ref="AC71:AC72"/>
    <mergeCell ref="AD71:AD72"/>
    <mergeCell ref="AG71:AG72"/>
    <mergeCell ref="AH71:AL72"/>
    <mergeCell ref="U71:U72"/>
    <mergeCell ref="V71:V72"/>
    <mergeCell ref="W71:W72"/>
    <mergeCell ref="X71:X72"/>
    <mergeCell ref="Y71:Y72"/>
    <mergeCell ref="Z71:Z72"/>
    <mergeCell ref="O71:O72"/>
    <mergeCell ref="P71:P72"/>
    <mergeCell ref="Q71:Q72"/>
    <mergeCell ref="R71:R72"/>
    <mergeCell ref="S71:S72"/>
    <mergeCell ref="T71:T72"/>
    <mergeCell ref="A71:A72"/>
    <mergeCell ref="AH67:AL68"/>
    <mergeCell ref="AM67:AM68"/>
    <mergeCell ref="AN67:AN68"/>
    <mergeCell ref="W67:W68"/>
    <mergeCell ref="X67:X68"/>
    <mergeCell ref="Y67:Y68"/>
    <mergeCell ref="Z67:Z68"/>
    <mergeCell ref="AA67:AA68"/>
    <mergeCell ref="AB67:AB68"/>
    <mergeCell ref="Q67:Q68"/>
    <mergeCell ref="R67:R68"/>
    <mergeCell ref="S67:S68"/>
    <mergeCell ref="T67:T68"/>
    <mergeCell ref="U67:U68"/>
    <mergeCell ref="V67:V68"/>
    <mergeCell ref="K67:K68"/>
    <mergeCell ref="L67:L68"/>
    <mergeCell ref="M67:M68"/>
    <mergeCell ref="N67:N68"/>
    <mergeCell ref="O67:O68"/>
    <mergeCell ref="P67:P68"/>
    <mergeCell ref="AC67:AC68"/>
    <mergeCell ref="AD67:AD68"/>
    <mergeCell ref="A65:A66"/>
    <mergeCell ref="B65:F65"/>
    <mergeCell ref="G65:G66"/>
    <mergeCell ref="H65:H66"/>
    <mergeCell ref="I65:I66"/>
    <mergeCell ref="J65:J66"/>
    <mergeCell ref="AF69:AF70"/>
    <mergeCell ref="AG69:AG70"/>
    <mergeCell ref="AH69:AL70"/>
    <mergeCell ref="AM69:AM70"/>
    <mergeCell ref="AN69:AN70"/>
    <mergeCell ref="AO69:AO70"/>
    <mergeCell ref="Y69:Y70"/>
    <mergeCell ref="Z69:Z70"/>
    <mergeCell ref="AA69:AA70"/>
    <mergeCell ref="AB69:AB70"/>
    <mergeCell ref="AC69:AC70"/>
    <mergeCell ref="AD69:AD70"/>
    <mergeCell ref="S69:S70"/>
    <mergeCell ref="T69:T70"/>
    <mergeCell ref="U69:U70"/>
    <mergeCell ref="V69:V70"/>
    <mergeCell ref="W69:W70"/>
    <mergeCell ref="X69:X70"/>
    <mergeCell ref="M69:M70"/>
    <mergeCell ref="N69:N70"/>
    <mergeCell ref="O69:O70"/>
    <mergeCell ref="P69:P70"/>
    <mergeCell ref="AO67:AO68"/>
    <mergeCell ref="B68:F68"/>
    <mergeCell ref="A69:A70"/>
    <mergeCell ref="B69:F69"/>
    <mergeCell ref="AN65:AN66"/>
    <mergeCell ref="AO65:AO66"/>
    <mergeCell ref="B66:F66"/>
    <mergeCell ref="A63:A64"/>
    <mergeCell ref="B63:F63"/>
    <mergeCell ref="G63:G64"/>
    <mergeCell ref="H63:H64"/>
    <mergeCell ref="I63:I64"/>
    <mergeCell ref="J63:J64"/>
    <mergeCell ref="K63:K64"/>
    <mergeCell ref="AC65:AC66"/>
    <mergeCell ref="AD65:AD66"/>
    <mergeCell ref="AF65:AF66"/>
    <mergeCell ref="AG65:AG66"/>
    <mergeCell ref="AH65:AL66"/>
    <mergeCell ref="AM65:AM66"/>
    <mergeCell ref="W65:W66"/>
    <mergeCell ref="X65:X66"/>
    <mergeCell ref="Y65:Y66"/>
    <mergeCell ref="Z65:Z66"/>
    <mergeCell ref="AA65:AA66"/>
    <mergeCell ref="AB65:AB66"/>
    <mergeCell ref="Q65:Q66"/>
    <mergeCell ref="R65:R66"/>
    <mergeCell ref="S65:S66"/>
    <mergeCell ref="T65:T66"/>
    <mergeCell ref="U65:U66"/>
    <mergeCell ref="V65:V66"/>
    <mergeCell ref="K65:K66"/>
    <mergeCell ref="L65:L66"/>
    <mergeCell ref="M65:M66"/>
    <mergeCell ref="N65:N66"/>
    <mergeCell ref="AO63:AO64"/>
    <mergeCell ref="B64:F64"/>
    <mergeCell ref="A61:A62"/>
    <mergeCell ref="B61:F61"/>
    <mergeCell ref="G61:G62"/>
    <mergeCell ref="H61:H62"/>
    <mergeCell ref="I61:I62"/>
    <mergeCell ref="J61:J62"/>
    <mergeCell ref="K61:K62"/>
    <mergeCell ref="L61:L62"/>
    <mergeCell ref="AD63:AD64"/>
    <mergeCell ref="AF63:AF64"/>
    <mergeCell ref="AG63:AG64"/>
    <mergeCell ref="AH63:AL64"/>
    <mergeCell ref="AM63:AM64"/>
    <mergeCell ref="AN63:AN64"/>
    <mergeCell ref="X63:X64"/>
    <mergeCell ref="Y63:Y64"/>
    <mergeCell ref="Z63:Z64"/>
    <mergeCell ref="AA63:AA64"/>
    <mergeCell ref="AB63:AB64"/>
    <mergeCell ref="AC63:AC64"/>
    <mergeCell ref="R63:R64"/>
    <mergeCell ref="S63:S64"/>
    <mergeCell ref="T63:T64"/>
    <mergeCell ref="U63:U64"/>
    <mergeCell ref="V63:V64"/>
    <mergeCell ref="W63:W64"/>
    <mergeCell ref="L63:L64"/>
    <mergeCell ref="M63:M64"/>
    <mergeCell ref="N63:N64"/>
    <mergeCell ref="O63:O64"/>
    <mergeCell ref="AH61:AL62"/>
    <mergeCell ref="AM61:AM62"/>
    <mergeCell ref="AN61:AN62"/>
    <mergeCell ref="AO61:AO62"/>
    <mergeCell ref="Y61:Y62"/>
    <mergeCell ref="Z61:Z62"/>
    <mergeCell ref="AA61:AA62"/>
    <mergeCell ref="AB61:AB62"/>
    <mergeCell ref="AC61:AC62"/>
    <mergeCell ref="V61:V62"/>
    <mergeCell ref="W61:W62"/>
    <mergeCell ref="X61:X62"/>
    <mergeCell ref="M61:M62"/>
    <mergeCell ref="N61:N62"/>
    <mergeCell ref="O61:O62"/>
    <mergeCell ref="P61:P62"/>
    <mergeCell ref="Q61:Q62"/>
    <mergeCell ref="R61:R62"/>
    <mergeCell ref="AH59:AL60"/>
    <mergeCell ref="AM59:AM60"/>
    <mergeCell ref="AN59:AN60"/>
    <mergeCell ref="AO59:AO60"/>
    <mergeCell ref="B60:F60"/>
    <mergeCell ref="A55:A56"/>
    <mergeCell ref="B55:F55"/>
    <mergeCell ref="G55:G56"/>
    <mergeCell ref="H55:H56"/>
    <mergeCell ref="I55:I56"/>
    <mergeCell ref="AA59:AA60"/>
    <mergeCell ref="AB59:AB60"/>
    <mergeCell ref="AC59:AC60"/>
    <mergeCell ref="AD59:AD60"/>
    <mergeCell ref="AF59:AF60"/>
    <mergeCell ref="AG59:AG60"/>
    <mergeCell ref="U59:U60"/>
    <mergeCell ref="V59:V60"/>
    <mergeCell ref="W59:W60"/>
    <mergeCell ref="X59:X60"/>
    <mergeCell ref="Y59:Y60"/>
    <mergeCell ref="Z59:Z60"/>
    <mergeCell ref="O59:O60"/>
    <mergeCell ref="P59:P60"/>
    <mergeCell ref="Q59:Q60"/>
    <mergeCell ref="R59:R60"/>
    <mergeCell ref="S59:S60"/>
    <mergeCell ref="T59:T60"/>
    <mergeCell ref="I59:I60"/>
    <mergeCell ref="J59:J60"/>
    <mergeCell ref="K59:K60"/>
    <mergeCell ref="AM55:AM56"/>
    <mergeCell ref="AN55:AN56"/>
    <mergeCell ref="AO55:AO56"/>
    <mergeCell ref="B56:F56"/>
    <mergeCell ref="A53:A54"/>
    <mergeCell ref="B53:F53"/>
    <mergeCell ref="G53:G54"/>
    <mergeCell ref="H53:H54"/>
    <mergeCell ref="I53:I54"/>
    <mergeCell ref="J53:J54"/>
    <mergeCell ref="AB55:AB56"/>
    <mergeCell ref="AC55:AC56"/>
    <mergeCell ref="AD55:AD56"/>
    <mergeCell ref="AF55:AF56"/>
    <mergeCell ref="AG55:AG56"/>
    <mergeCell ref="AH55:AL56"/>
    <mergeCell ref="V55:V56"/>
    <mergeCell ref="W55:W56"/>
    <mergeCell ref="X55:X56"/>
    <mergeCell ref="Y55:Y56"/>
    <mergeCell ref="Z55:Z56"/>
    <mergeCell ref="AA55:AA56"/>
    <mergeCell ref="P55:P56"/>
    <mergeCell ref="Q55:Q56"/>
    <mergeCell ref="R55:R56"/>
    <mergeCell ref="S55:S56"/>
    <mergeCell ref="T55:T56"/>
    <mergeCell ref="U55:U56"/>
    <mergeCell ref="J55:J56"/>
    <mergeCell ref="K55:K56"/>
    <mergeCell ref="L55:L56"/>
    <mergeCell ref="M55:M56"/>
    <mergeCell ref="AO53:AO54"/>
    <mergeCell ref="B54:F54"/>
    <mergeCell ref="A49:A50"/>
    <mergeCell ref="B49:F49"/>
    <mergeCell ref="G49:G50"/>
    <mergeCell ref="H49:H50"/>
    <mergeCell ref="I49:I50"/>
    <mergeCell ref="J49:J50"/>
    <mergeCell ref="K49:K50"/>
    <mergeCell ref="AC53:AC54"/>
    <mergeCell ref="AM53:AM54"/>
    <mergeCell ref="W53:W54"/>
    <mergeCell ref="X53:X54"/>
    <mergeCell ref="Y53:Y54"/>
    <mergeCell ref="Z53:Z54"/>
    <mergeCell ref="AA53:AA54"/>
    <mergeCell ref="AB53:AB54"/>
    <mergeCell ref="Q53:Q54"/>
    <mergeCell ref="R53:R54"/>
    <mergeCell ref="S53:S54"/>
    <mergeCell ref="T53:T54"/>
    <mergeCell ref="U53:U54"/>
    <mergeCell ref="V53:V54"/>
    <mergeCell ref="K53:K54"/>
    <mergeCell ref="L53:L54"/>
    <mergeCell ref="M53:M54"/>
    <mergeCell ref="N53:N54"/>
    <mergeCell ref="O53:O54"/>
    <mergeCell ref="P53:P54"/>
    <mergeCell ref="A51:A52"/>
    <mergeCell ref="B51:F51"/>
    <mergeCell ref="G51:G52"/>
    <mergeCell ref="H51:H52"/>
    <mergeCell ref="Y47:Y48"/>
    <mergeCell ref="Z47:Z48"/>
    <mergeCell ref="AA49:AA50"/>
    <mergeCell ref="U49:U50"/>
    <mergeCell ref="AN53:AN54"/>
    <mergeCell ref="AD53:AD54"/>
    <mergeCell ref="AF53:AF54"/>
    <mergeCell ref="AG53:AG54"/>
    <mergeCell ref="AH53:AL54"/>
    <mergeCell ref="AF51:AF52"/>
    <mergeCell ref="AG51:AG52"/>
    <mergeCell ref="AH51:AL52"/>
    <mergeCell ref="AM51:AM52"/>
    <mergeCell ref="AD49:AD50"/>
    <mergeCell ref="AF49:AF50"/>
    <mergeCell ref="AG49:AG50"/>
    <mergeCell ref="AA51:AA52"/>
    <mergeCell ref="AB51:AB52"/>
    <mergeCell ref="AN51:AN52"/>
    <mergeCell ref="W49:W50"/>
    <mergeCell ref="X49:X50"/>
    <mergeCell ref="Y49:Y50"/>
    <mergeCell ref="Z49:Z50"/>
    <mergeCell ref="Z51:Z52"/>
    <mergeCell ref="AN47:AN48"/>
    <mergeCell ref="P49:P50"/>
    <mergeCell ref="Q49:Q50"/>
    <mergeCell ref="L51:L52"/>
    <mergeCell ref="M51:M52"/>
    <mergeCell ref="N51:N52"/>
    <mergeCell ref="R51:R52"/>
    <mergeCell ref="S51:S52"/>
    <mergeCell ref="T51:T52"/>
    <mergeCell ref="R49:R50"/>
    <mergeCell ref="J129:J130"/>
    <mergeCell ref="K125:K126"/>
    <mergeCell ref="L125:L126"/>
    <mergeCell ref="M125:M126"/>
    <mergeCell ref="N125:N126"/>
    <mergeCell ref="O125:O126"/>
    <mergeCell ref="L127:L128"/>
    <mergeCell ref="Q127:Q128"/>
    <mergeCell ref="R127:R128"/>
    <mergeCell ref="P127:P128"/>
    <mergeCell ref="S57:S58"/>
    <mergeCell ref="J79:J80"/>
    <mergeCell ref="K79:K80"/>
    <mergeCell ref="S75:S76"/>
    <mergeCell ref="J83:J84"/>
    <mergeCell ref="K83:K84"/>
    <mergeCell ref="L83:L84"/>
    <mergeCell ref="M83:M84"/>
    <mergeCell ref="N83:N84"/>
    <mergeCell ref="O83:O84"/>
    <mergeCell ref="P83:P84"/>
    <mergeCell ref="Q83:Q84"/>
    <mergeCell ref="R83:R84"/>
    <mergeCell ref="Q428:R428"/>
    <mergeCell ref="B183:F183"/>
    <mergeCell ref="B182:F182"/>
    <mergeCell ref="B181:F181"/>
    <mergeCell ref="B180:F180"/>
    <mergeCell ref="B179:F179"/>
    <mergeCell ref="M127:M128"/>
    <mergeCell ref="AC47:AC48"/>
    <mergeCell ref="AD47:AD48"/>
    <mergeCell ref="AF47:AF48"/>
    <mergeCell ref="AG47:AG48"/>
    <mergeCell ref="AH47:AL48"/>
    <mergeCell ref="AM47:AM48"/>
    <mergeCell ref="AB49:AB50"/>
    <mergeCell ref="AO51:AO52"/>
    <mergeCell ref="AH49:AL50"/>
    <mergeCell ref="AM49:AM50"/>
    <mergeCell ref="AN49:AN50"/>
    <mergeCell ref="AO49:AO50"/>
    <mergeCell ref="AC51:AC52"/>
    <mergeCell ref="AD51:AD52"/>
    <mergeCell ref="AC49:AC50"/>
    <mergeCell ref="V47:V48"/>
    <mergeCell ref="AB47:AB48"/>
    <mergeCell ref="V49:V50"/>
    <mergeCell ref="AG125:AG126"/>
    <mergeCell ref="I51:I52"/>
    <mergeCell ref="J51:J52"/>
    <mergeCell ref="K51:K52"/>
    <mergeCell ref="H125:H126"/>
    <mergeCell ref="L49:L50"/>
    <mergeCell ref="M49:M50"/>
    <mergeCell ref="Q429:R429"/>
    <mergeCell ref="Q57:Q58"/>
    <mergeCell ref="R57:R58"/>
    <mergeCell ref="Q77:Q78"/>
    <mergeCell ref="R77:R78"/>
    <mergeCell ref="Q279:Q280"/>
    <mergeCell ref="R279:R280"/>
    <mergeCell ref="Q295:Q296"/>
    <mergeCell ref="Q69:Q70"/>
    <mergeCell ref="R69:R70"/>
    <mergeCell ref="Q159:Q160"/>
    <mergeCell ref="R313:R314"/>
    <mergeCell ref="Q401:Q402"/>
    <mergeCell ref="R401:R402"/>
    <mergeCell ref="Q425:Q426"/>
    <mergeCell ref="R425:R426"/>
    <mergeCell ref="R415:R416"/>
    <mergeCell ref="R133:R134"/>
    <mergeCell ref="Q157:Q158"/>
    <mergeCell ref="R157:R158"/>
    <mergeCell ref="R333:R334"/>
    <mergeCell ref="Q335:Q336"/>
    <mergeCell ref="Q169:Q170"/>
    <mergeCell ref="Q285:Q286"/>
    <mergeCell ref="R285:R286"/>
    <mergeCell ref="Q63:Q64"/>
    <mergeCell ref="R251:R252"/>
    <mergeCell ref="R147:R148"/>
    <mergeCell ref="Q163:Q164"/>
    <mergeCell ref="Q209:Q210"/>
    <mergeCell ref="Q213:Q214"/>
    <mergeCell ref="Q261:Q262"/>
    <mergeCell ref="AN7:AO7"/>
    <mergeCell ref="AN8:AO8"/>
    <mergeCell ref="AN9:AO9"/>
    <mergeCell ref="AM7:AM21"/>
    <mergeCell ref="AN10:AN21"/>
    <mergeCell ref="AO10:AO21"/>
    <mergeCell ref="J7:X7"/>
    <mergeCell ref="J8:X8"/>
    <mergeCell ref="J9:X9"/>
    <mergeCell ref="J16:L17"/>
    <mergeCell ref="O16:P17"/>
    <mergeCell ref="O18:P18"/>
    <mergeCell ref="AF10:AF12"/>
    <mergeCell ref="AF18:AF19"/>
    <mergeCell ref="Q367:Q368"/>
    <mergeCell ref="R367:R368"/>
    <mergeCell ref="R137:R138"/>
    <mergeCell ref="Q247:Q248"/>
    <mergeCell ref="R247:R248"/>
    <mergeCell ref="Q249:Q250"/>
    <mergeCell ref="R249:R250"/>
    <mergeCell ref="R149:R150"/>
    <mergeCell ref="Q149:Q150"/>
    <mergeCell ref="R151:R152"/>
    <mergeCell ref="R171:R172"/>
    <mergeCell ref="Q301:Q302"/>
    <mergeCell ref="R301:R302"/>
    <mergeCell ref="Q317:Q318"/>
    <mergeCell ref="R317:R318"/>
    <mergeCell ref="Q321:Q322"/>
    <mergeCell ref="R321:R322"/>
    <mergeCell ref="Q239:Q240"/>
    <mergeCell ref="A47:A48"/>
    <mergeCell ref="B47:F47"/>
    <mergeCell ref="G47:G48"/>
    <mergeCell ref="H47:H48"/>
    <mergeCell ref="I47:I48"/>
    <mergeCell ref="J47:J48"/>
    <mergeCell ref="P27:P28"/>
    <mergeCell ref="G27:G28"/>
    <mergeCell ref="J31:J32"/>
    <mergeCell ref="P43:P44"/>
    <mergeCell ref="R33:R34"/>
    <mergeCell ref="Q35:Q36"/>
    <mergeCell ref="O29:O30"/>
    <mergeCell ref="P29:P30"/>
    <mergeCell ref="M29:M30"/>
    <mergeCell ref="Q39:Q40"/>
    <mergeCell ref="R39:R40"/>
    <mergeCell ref="Q41:Q42"/>
    <mergeCell ref="R41:R42"/>
    <mergeCell ref="Q43:Q44"/>
    <mergeCell ref="J41:J42"/>
    <mergeCell ref="K29:K30"/>
    <mergeCell ref="A41:A42"/>
    <mergeCell ref="B41:F41"/>
    <mergeCell ref="G41:G42"/>
    <mergeCell ref="H41:H42"/>
    <mergeCell ref="G33:G34"/>
    <mergeCell ref="H33:H34"/>
    <mergeCell ref="A39:A40"/>
    <mergeCell ref="B39:F39"/>
    <mergeCell ref="G39:G40"/>
    <mergeCell ref="B40:F40"/>
    <mergeCell ref="AM1:AO3"/>
    <mergeCell ref="Y7:AD7"/>
    <mergeCell ref="Y8:AD8"/>
    <mergeCell ref="Y9:AD9"/>
    <mergeCell ref="A2:F2"/>
    <mergeCell ref="P3:U3"/>
    <mergeCell ref="P2:U2"/>
    <mergeCell ref="G5:J5"/>
    <mergeCell ref="G4:J4"/>
    <mergeCell ref="G3:J3"/>
    <mergeCell ref="A1:J1"/>
    <mergeCell ref="A7:A11"/>
    <mergeCell ref="B7:F11"/>
    <mergeCell ref="J10:L10"/>
    <mergeCell ref="J11:L12"/>
    <mergeCell ref="P5:U5"/>
    <mergeCell ref="P4:U4"/>
    <mergeCell ref="O10:P10"/>
    <mergeCell ref="M11:N12"/>
    <mergeCell ref="S12:U14"/>
    <mergeCell ref="G10:G21"/>
    <mergeCell ref="G7:I7"/>
    <mergeCell ref="G8:I8"/>
    <mergeCell ref="G9:I9"/>
    <mergeCell ref="H10:H21"/>
    <mergeCell ref="I10:I21"/>
    <mergeCell ref="AC1:AL1"/>
    <mergeCell ref="AC2:AL5"/>
    <mergeCell ref="V1:AB1"/>
    <mergeCell ref="O11:P12"/>
    <mergeCell ref="M10:N10"/>
    <mergeCell ref="K1:U1"/>
    <mergeCell ref="K4:O4"/>
    <mergeCell ref="K3:O3"/>
    <mergeCell ref="S10:U11"/>
    <mergeCell ref="AH7:AL7"/>
    <mergeCell ref="AH8:AL8"/>
    <mergeCell ref="AH9:AL9"/>
    <mergeCell ref="AA10:AA21"/>
    <mergeCell ref="M13:N15"/>
    <mergeCell ref="O13:P15"/>
    <mergeCell ref="AE16:AE21"/>
    <mergeCell ref="G2:J2"/>
    <mergeCell ref="K5:O5"/>
    <mergeCell ref="A4:F4"/>
    <mergeCell ref="A3:F3"/>
    <mergeCell ref="V11:X12"/>
    <mergeCell ref="V14:X15"/>
    <mergeCell ref="K2:O2"/>
    <mergeCell ref="A5:F5"/>
    <mergeCell ref="A12:A16"/>
    <mergeCell ref="Q16:R17"/>
    <mergeCell ref="B17:F21"/>
    <mergeCell ref="AC10:AC21"/>
    <mergeCell ref="AD10:AD21"/>
    <mergeCell ref="V13:X13"/>
    <mergeCell ref="S15:U16"/>
    <mergeCell ref="V2:AB3"/>
    <mergeCell ref="V4:W5"/>
    <mergeCell ref="X4:AB5"/>
    <mergeCell ref="V17:X18"/>
    <mergeCell ref="S17:U18"/>
    <mergeCell ref="M18:N18"/>
    <mergeCell ref="M16:N17"/>
    <mergeCell ref="J18:K18"/>
    <mergeCell ref="J13:L15"/>
    <mergeCell ref="AB10:AB21"/>
    <mergeCell ref="V16:X16"/>
    <mergeCell ref="Y10:Y21"/>
    <mergeCell ref="Z10:Z21"/>
    <mergeCell ref="V10:X10"/>
    <mergeCell ref="T25:T26"/>
    <mergeCell ref="U25:U26"/>
    <mergeCell ref="AB23:AB24"/>
    <mergeCell ref="AE10:AE12"/>
    <mergeCell ref="AH10:AL21"/>
    <mergeCell ref="AF20:AF21"/>
    <mergeCell ref="AF14:AF15"/>
    <mergeCell ref="Q18:R18"/>
    <mergeCell ref="M23:M24"/>
    <mergeCell ref="N23:N24"/>
    <mergeCell ref="A22:AO22"/>
    <mergeCell ref="X23:X24"/>
    <mergeCell ref="Y23:Y24"/>
    <mergeCell ref="A25:A26"/>
    <mergeCell ref="B25:F25"/>
    <mergeCell ref="G25:G26"/>
    <mergeCell ref="A23:A24"/>
    <mergeCell ref="G23:G24"/>
    <mergeCell ref="Q23:Q24"/>
    <mergeCell ref="R23:R24"/>
    <mergeCell ref="AA23:AA24"/>
    <mergeCell ref="A17:A21"/>
    <mergeCell ref="B12:F16"/>
    <mergeCell ref="AG10:AG21"/>
    <mergeCell ref="AN23:AN24"/>
    <mergeCell ref="AF27:AF28"/>
    <mergeCell ref="V25:V26"/>
    <mergeCell ref="W25:W26"/>
    <mergeCell ref="AH27:AL28"/>
    <mergeCell ref="B27:F27"/>
    <mergeCell ref="I27:I28"/>
    <mergeCell ref="N25:N26"/>
    <mergeCell ref="O25:O26"/>
    <mergeCell ref="T27:T28"/>
    <mergeCell ref="U27:U28"/>
    <mergeCell ref="X25:X26"/>
    <mergeCell ref="AM23:AM24"/>
    <mergeCell ref="AM25:AM26"/>
    <mergeCell ref="H23:H24"/>
    <mergeCell ref="I23:I24"/>
    <mergeCell ref="H25:H26"/>
    <mergeCell ref="B26:F26"/>
    <mergeCell ref="AD23:AD24"/>
    <mergeCell ref="P23:P24"/>
    <mergeCell ref="AA25:AA26"/>
    <mergeCell ref="S23:S24"/>
    <mergeCell ref="T23:T24"/>
    <mergeCell ref="S25:S26"/>
    <mergeCell ref="U23:U24"/>
    <mergeCell ref="Z23:Z24"/>
    <mergeCell ref="W23:W24"/>
    <mergeCell ref="V23:V24"/>
    <mergeCell ref="AB25:AB26"/>
    <mergeCell ref="Q25:Q26"/>
    <mergeCell ref="R25:R26"/>
    <mergeCell ref="Q27:Q28"/>
    <mergeCell ref="R27:R28"/>
    <mergeCell ref="B23:F23"/>
    <mergeCell ref="H27:H28"/>
    <mergeCell ref="L27:L28"/>
    <mergeCell ref="B28:F28"/>
    <mergeCell ref="I25:I26"/>
    <mergeCell ref="B24:F24"/>
    <mergeCell ref="O23:O24"/>
    <mergeCell ref="Y25:Y26"/>
    <mergeCell ref="Z25:Z26"/>
    <mergeCell ref="J23:J24"/>
    <mergeCell ref="L23:L24"/>
    <mergeCell ref="K23:K24"/>
    <mergeCell ref="K25:K26"/>
    <mergeCell ref="J25:J26"/>
    <mergeCell ref="L25:L26"/>
    <mergeCell ref="P25:P26"/>
    <mergeCell ref="V27:V28"/>
    <mergeCell ref="M25:M26"/>
    <mergeCell ref="W27:W28"/>
    <mergeCell ref="X27:X28"/>
    <mergeCell ref="Y27:Y28"/>
    <mergeCell ref="Z27:Z28"/>
    <mergeCell ref="Z37:Z38"/>
    <mergeCell ref="Z33:Z34"/>
    <mergeCell ref="L33:L34"/>
    <mergeCell ref="T33:T34"/>
    <mergeCell ref="U33:U34"/>
    <mergeCell ref="V33:V34"/>
    <mergeCell ref="W33:W34"/>
    <mergeCell ref="P33:P34"/>
    <mergeCell ref="Z35:Z36"/>
    <mergeCell ref="S31:S32"/>
    <mergeCell ref="Z29:Z30"/>
    <mergeCell ref="S29:S30"/>
    <mergeCell ref="T29:T30"/>
    <mergeCell ref="V29:V30"/>
    <mergeCell ref="U29:U30"/>
    <mergeCell ref="W29:W30"/>
    <mergeCell ref="X29:X30"/>
    <mergeCell ref="Y29:Y30"/>
    <mergeCell ref="U37:U38"/>
    <mergeCell ref="O31:O32"/>
    <mergeCell ref="P31:P32"/>
    <mergeCell ref="M37:M38"/>
    <mergeCell ref="N37:N38"/>
    <mergeCell ref="O37:O38"/>
    <mergeCell ref="P37:P38"/>
    <mergeCell ref="S37:S38"/>
    <mergeCell ref="T37:T38"/>
    <mergeCell ref="Q37:Q38"/>
    <mergeCell ref="R37:R38"/>
    <mergeCell ref="S33:S34"/>
    <mergeCell ref="P35:P36"/>
    <mergeCell ref="Y37:Y38"/>
    <mergeCell ref="L41:L42"/>
    <mergeCell ref="M41:M42"/>
    <mergeCell ref="N41:N42"/>
    <mergeCell ref="O41:O42"/>
    <mergeCell ref="S35:S36"/>
    <mergeCell ref="H39:H40"/>
    <mergeCell ref="I39:I40"/>
    <mergeCell ref="J39:J40"/>
    <mergeCell ref="I41:I42"/>
    <mergeCell ref="X45:X46"/>
    <mergeCell ref="J29:J30"/>
    <mergeCell ref="AD29:AD30"/>
    <mergeCell ref="T31:T32"/>
    <mergeCell ref="U31:U32"/>
    <mergeCell ref="B33:F33"/>
    <mergeCell ref="A31:A32"/>
    <mergeCell ref="G31:G32"/>
    <mergeCell ref="H31:H32"/>
    <mergeCell ref="I31:I32"/>
    <mergeCell ref="K31:K32"/>
    <mergeCell ref="M31:M32"/>
    <mergeCell ref="Q31:Q32"/>
    <mergeCell ref="R31:R32"/>
    <mergeCell ref="Q33:Q34"/>
    <mergeCell ref="T35:T36"/>
    <mergeCell ref="U35:U36"/>
    <mergeCell ref="B36:F36"/>
    <mergeCell ref="M35:M36"/>
    <mergeCell ref="N35:N36"/>
    <mergeCell ref="O35:O36"/>
    <mergeCell ref="X31:X32"/>
    <mergeCell ref="Y31:Y32"/>
    <mergeCell ref="T41:T42"/>
    <mergeCell ref="U41:U42"/>
    <mergeCell ref="P41:P42"/>
    <mergeCell ref="AA27:AA28"/>
    <mergeCell ref="AB27:AB28"/>
    <mergeCell ref="AC27:AC28"/>
    <mergeCell ref="AD27:AD28"/>
    <mergeCell ref="AM27:AM28"/>
    <mergeCell ref="AN27:AN28"/>
    <mergeCell ref="AF37:AF38"/>
    <mergeCell ref="AG37:AG38"/>
    <mergeCell ref="AA29:AA30"/>
    <mergeCell ref="AA37:AA38"/>
    <mergeCell ref="AB37:AB38"/>
    <mergeCell ref="AB31:AB32"/>
    <mergeCell ref="S27:S28"/>
    <mergeCell ref="AN31:AN32"/>
    <mergeCell ref="AM33:AM34"/>
    <mergeCell ref="AF31:AF32"/>
    <mergeCell ref="AG31:AG32"/>
    <mergeCell ref="AF33:AF34"/>
    <mergeCell ref="AM37:AM38"/>
    <mergeCell ref="AA33:AA34"/>
    <mergeCell ref="AA31:AA32"/>
    <mergeCell ref="AN33:AN34"/>
    <mergeCell ref="X35:X36"/>
    <mergeCell ref="AG27:AG28"/>
    <mergeCell ref="V31:V32"/>
    <mergeCell ref="W35:W36"/>
    <mergeCell ref="V37:V38"/>
    <mergeCell ref="W37:W38"/>
    <mergeCell ref="Z31:Z32"/>
    <mergeCell ref="Y33:Y34"/>
    <mergeCell ref="Y35:Y36"/>
    <mergeCell ref="W31:W32"/>
    <mergeCell ref="A27:A28"/>
    <mergeCell ref="A35:A36"/>
    <mergeCell ref="B35:F35"/>
    <mergeCell ref="K35:K36"/>
    <mergeCell ref="L35:L36"/>
    <mergeCell ref="B32:F32"/>
    <mergeCell ref="L31:L32"/>
    <mergeCell ref="I35:I36"/>
    <mergeCell ref="J35:J36"/>
    <mergeCell ref="B34:F34"/>
    <mergeCell ref="J33:J34"/>
    <mergeCell ref="N31:N32"/>
    <mergeCell ref="J27:J28"/>
    <mergeCell ref="M27:M28"/>
    <mergeCell ref="N27:N28"/>
    <mergeCell ref="O27:O28"/>
    <mergeCell ref="A33:A34"/>
    <mergeCell ref="I33:I34"/>
    <mergeCell ref="M33:M34"/>
    <mergeCell ref="N33:N34"/>
    <mergeCell ref="O33:O34"/>
    <mergeCell ref="K27:K28"/>
    <mergeCell ref="L29:L30"/>
    <mergeCell ref="G35:G36"/>
    <mergeCell ref="H35:H36"/>
    <mergeCell ref="N29:N30"/>
    <mergeCell ref="R35:R36"/>
    <mergeCell ref="O43:O44"/>
    <mergeCell ref="T43:T44"/>
    <mergeCell ref="A29:A30"/>
    <mergeCell ref="AB33:AB34"/>
    <mergeCell ref="AB35:AB36"/>
    <mergeCell ref="AB29:AB30"/>
    <mergeCell ref="B31:F31"/>
    <mergeCell ref="B29:F29"/>
    <mergeCell ref="K33:K34"/>
    <mergeCell ref="B38:F38"/>
    <mergeCell ref="A37:A38"/>
    <mergeCell ref="B37:F37"/>
    <mergeCell ref="G37:G38"/>
    <mergeCell ref="H37:H38"/>
    <mergeCell ref="I37:I38"/>
    <mergeCell ref="J37:J38"/>
    <mergeCell ref="K37:K38"/>
    <mergeCell ref="L37:L38"/>
    <mergeCell ref="Q29:Q30"/>
    <mergeCell ref="R29:R30"/>
    <mergeCell ref="G29:G30"/>
    <mergeCell ref="H29:H30"/>
    <mergeCell ref="I29:I30"/>
    <mergeCell ref="B30:F30"/>
    <mergeCell ref="V35:V36"/>
    <mergeCell ref="V41:V42"/>
    <mergeCell ref="W41:W42"/>
    <mergeCell ref="X41:X42"/>
    <mergeCell ref="X37:X38"/>
    <mergeCell ref="Z41:Z42"/>
    <mergeCell ref="Y39:Y40"/>
    <mergeCell ref="Z39:Z40"/>
    <mergeCell ref="B42:F42"/>
    <mergeCell ref="Y41:Y42"/>
    <mergeCell ref="G45:G46"/>
    <mergeCell ref="B45:F45"/>
    <mergeCell ref="J45:J46"/>
    <mergeCell ref="T45:T46"/>
    <mergeCell ref="R43:R44"/>
    <mergeCell ref="Q45:Q46"/>
    <mergeCell ref="R45:R46"/>
    <mergeCell ref="S41:S42"/>
    <mergeCell ref="K43:K44"/>
    <mergeCell ref="U43:U44"/>
    <mergeCell ref="L43:L44"/>
    <mergeCell ref="H43:H44"/>
    <mergeCell ref="I43:I44"/>
    <mergeCell ref="AA45:AA46"/>
    <mergeCell ref="B52:F52"/>
    <mergeCell ref="U51:U52"/>
    <mergeCell ref="N47:N48"/>
    <mergeCell ref="O47:O48"/>
    <mergeCell ref="M43:M44"/>
    <mergeCell ref="W45:W46"/>
    <mergeCell ref="X43:X44"/>
    <mergeCell ref="Y43:Y44"/>
    <mergeCell ref="Z43:Z44"/>
    <mergeCell ref="Y45:Y46"/>
    <mergeCell ref="Z45:Z46"/>
    <mergeCell ref="AA41:AA42"/>
    <mergeCell ref="B43:F43"/>
    <mergeCell ref="J43:J44"/>
    <mergeCell ref="V43:V44"/>
    <mergeCell ref="N43:N44"/>
    <mergeCell ref="N127:N128"/>
    <mergeCell ref="O127:O128"/>
    <mergeCell ref="AA47:AA48"/>
    <mergeCell ref="B126:F126"/>
    <mergeCell ref="Y125:Y126"/>
    <mergeCell ref="Z125:Z126"/>
    <mergeCell ref="AA125:AA126"/>
    <mergeCell ref="B81:F81"/>
    <mergeCell ref="B78:F78"/>
    <mergeCell ref="G59:G60"/>
    <mergeCell ref="H59:H60"/>
    <mergeCell ref="B89:F89"/>
    <mergeCell ref="H81:H82"/>
    <mergeCell ref="I81:I82"/>
    <mergeCell ref="P47:P48"/>
    <mergeCell ref="Q47:Q48"/>
    <mergeCell ref="R47:R48"/>
    <mergeCell ref="S47:S48"/>
    <mergeCell ref="T47:T48"/>
    <mergeCell ref="U47:U48"/>
    <mergeCell ref="B50:F50"/>
    <mergeCell ref="V51:V52"/>
    <mergeCell ref="W51:W52"/>
    <mergeCell ref="X51:X52"/>
    <mergeCell ref="Y51:Y52"/>
    <mergeCell ref="T127:T128"/>
    <mergeCell ref="U127:U128"/>
    <mergeCell ref="V127:V128"/>
    <mergeCell ref="W127:W128"/>
    <mergeCell ref="X127:X128"/>
    <mergeCell ref="K127:K128"/>
    <mergeCell ref="X57:X58"/>
    <mergeCell ref="AN127:AN128"/>
    <mergeCell ref="AO127:AO128"/>
    <mergeCell ref="B128:F128"/>
    <mergeCell ref="Y127:Y128"/>
    <mergeCell ref="Z127:Z128"/>
    <mergeCell ref="AA127:AA128"/>
    <mergeCell ref="AB127:AB128"/>
    <mergeCell ref="AC127:AC128"/>
    <mergeCell ref="AD127:AD128"/>
    <mergeCell ref="S127:S128"/>
    <mergeCell ref="B127:F127"/>
    <mergeCell ref="AO147:AO148"/>
    <mergeCell ref="P125:P126"/>
    <mergeCell ref="AC125:AC126"/>
    <mergeCell ref="R125:R126"/>
    <mergeCell ref="Q125:Q126"/>
    <mergeCell ref="AD125:AD126"/>
    <mergeCell ref="S125:S126"/>
    <mergeCell ref="T125:T126"/>
    <mergeCell ref="U125:U126"/>
    <mergeCell ref="V125:V126"/>
    <mergeCell ref="W125:W126"/>
    <mergeCell ref="X125:X126"/>
    <mergeCell ref="AF127:AF128"/>
    <mergeCell ref="AO129:AO130"/>
    <mergeCell ref="AF129:AF130"/>
    <mergeCell ref="AG129:AG130"/>
    <mergeCell ref="AH129:AL130"/>
    <mergeCell ref="AM129:AM130"/>
    <mergeCell ref="AC129:AC130"/>
    <mergeCell ref="AD129:AD130"/>
    <mergeCell ref="AH125:AL126"/>
    <mergeCell ref="AG127:AG128"/>
    <mergeCell ref="AH127:AL128"/>
    <mergeCell ref="AN125:AN126"/>
    <mergeCell ref="AO125:AO126"/>
    <mergeCell ref="W131:W132"/>
    <mergeCell ref="X131:X132"/>
    <mergeCell ref="AA141:AA142"/>
    <mergeCell ref="AN135:AN136"/>
    <mergeCell ref="AM141:AM142"/>
    <mergeCell ref="AO133:AO134"/>
    <mergeCell ref="Y133:Y134"/>
    <mergeCell ref="Q129:Q130"/>
    <mergeCell ref="R129:R130"/>
    <mergeCell ref="Q131:Q132"/>
    <mergeCell ref="R131:R132"/>
    <mergeCell ref="N147:N148"/>
    <mergeCell ref="O147:O148"/>
    <mergeCell ref="P147:P148"/>
    <mergeCell ref="N133:N134"/>
    <mergeCell ref="O133:O134"/>
    <mergeCell ref="Q135:Q136"/>
    <mergeCell ref="AO131:AO132"/>
    <mergeCell ref="Y131:Y132"/>
    <mergeCell ref="Z131:Z132"/>
    <mergeCell ref="AA131:AA132"/>
    <mergeCell ref="AB131:AB132"/>
    <mergeCell ref="AC131:AC132"/>
    <mergeCell ref="AD131:AD132"/>
    <mergeCell ref="S131:S132"/>
    <mergeCell ref="V131:V132"/>
    <mergeCell ref="U129:U130"/>
    <mergeCell ref="V129:V130"/>
    <mergeCell ref="W129:W130"/>
    <mergeCell ref="U137:U138"/>
    <mergeCell ref="R141:R142"/>
    <mergeCell ref="Q143:Q144"/>
    <mergeCell ref="AC147:AC148"/>
    <mergeCell ref="Y135:Y136"/>
    <mergeCell ref="V137:V138"/>
    <mergeCell ref="Q133:Q134"/>
    <mergeCell ref="P133:P134"/>
    <mergeCell ref="AG143:AG144"/>
    <mergeCell ref="AH143:AL144"/>
    <mergeCell ref="B131:F131"/>
    <mergeCell ref="G131:G132"/>
    <mergeCell ref="R143:R144"/>
    <mergeCell ref="AD133:AD134"/>
    <mergeCell ref="S133:S134"/>
    <mergeCell ref="B134:F134"/>
    <mergeCell ref="Z133:Z134"/>
    <mergeCell ref="AA133:AA134"/>
    <mergeCell ref="AB133:AB134"/>
    <mergeCell ref="AC133:AC134"/>
    <mergeCell ref="B132:F132"/>
    <mergeCell ref="N141:N142"/>
    <mergeCell ref="Y141:Y142"/>
    <mergeCell ref="O141:O142"/>
    <mergeCell ref="AB141:AB142"/>
    <mergeCell ref="AC141:AC142"/>
    <mergeCell ref="AA143:AA144"/>
    <mergeCell ref="AB143:AB144"/>
    <mergeCell ref="S141:S142"/>
    <mergeCell ref="T141:T142"/>
    <mergeCell ref="Q141:Q142"/>
    <mergeCell ref="G147:G148"/>
    <mergeCell ref="H147:H148"/>
    <mergeCell ref="I147:I148"/>
    <mergeCell ref="S143:S144"/>
    <mergeCell ref="T143:T144"/>
    <mergeCell ref="Q145:Q146"/>
    <mergeCell ref="L143:L144"/>
    <mergeCell ref="M143:M144"/>
    <mergeCell ref="N143:N144"/>
    <mergeCell ref="O143:O144"/>
    <mergeCell ref="P143:P144"/>
    <mergeCell ref="V141:V142"/>
    <mergeCell ref="T133:T134"/>
    <mergeCell ref="U133:U134"/>
    <mergeCell ref="V133:V134"/>
    <mergeCell ref="W133:W134"/>
    <mergeCell ref="X133:X134"/>
    <mergeCell ref="M135:M136"/>
    <mergeCell ref="I135:I136"/>
    <mergeCell ref="H133:H134"/>
    <mergeCell ref="I133:I134"/>
    <mergeCell ref="W141:W142"/>
    <mergeCell ref="V147:V148"/>
    <mergeCell ref="S147:S148"/>
    <mergeCell ref="T147:T148"/>
    <mergeCell ref="U147:U148"/>
    <mergeCell ref="W147:W148"/>
    <mergeCell ref="X145:X146"/>
    <mergeCell ref="S145:S146"/>
    <mergeCell ref="K135:K136"/>
    <mergeCell ref="U135:U136"/>
    <mergeCell ref="K133:K134"/>
    <mergeCell ref="AO231:AO232"/>
    <mergeCell ref="B233:F233"/>
    <mergeCell ref="G233:G234"/>
    <mergeCell ref="H233:H234"/>
    <mergeCell ref="I233:I234"/>
    <mergeCell ref="J233:J234"/>
    <mergeCell ref="O231:O232"/>
    <mergeCell ref="B177:F177"/>
    <mergeCell ref="B190:F190"/>
    <mergeCell ref="B191:F191"/>
    <mergeCell ref="B189:F189"/>
    <mergeCell ref="B188:F188"/>
    <mergeCell ref="B198:F198"/>
    <mergeCell ref="B185:F185"/>
    <mergeCell ref="B186:F186"/>
    <mergeCell ref="B178:F178"/>
    <mergeCell ref="B187:F187"/>
    <mergeCell ref="I195:I196"/>
    <mergeCell ref="AB229:AB230"/>
    <mergeCell ref="AC229:AC230"/>
    <mergeCell ref="V229:V230"/>
    <mergeCell ref="W229:W230"/>
    <mergeCell ref="X229:X230"/>
    <mergeCell ref="Y229:Y230"/>
    <mergeCell ref="AM181:AM182"/>
    <mergeCell ref="AN181:AN182"/>
    <mergeCell ref="AO181:AO182"/>
    <mergeCell ref="Y181:Y182"/>
    <mergeCell ref="Z181:Z182"/>
    <mergeCell ref="AA181:AA182"/>
    <mergeCell ref="AB181:AB182"/>
    <mergeCell ref="AC181:AC182"/>
    <mergeCell ref="AN229:AN230"/>
    <mergeCell ref="A59:A60"/>
    <mergeCell ref="B59:F59"/>
    <mergeCell ref="AH57:AL58"/>
    <mergeCell ref="AM57:AM58"/>
    <mergeCell ref="AN57:AN58"/>
    <mergeCell ref="Y57:Y58"/>
    <mergeCell ref="Z57:Z58"/>
    <mergeCell ref="A43:A44"/>
    <mergeCell ref="G43:G44"/>
    <mergeCell ref="B46:F46"/>
    <mergeCell ref="A45:A46"/>
    <mergeCell ref="O57:O58"/>
    <mergeCell ref="M57:M58"/>
    <mergeCell ref="N57:N58"/>
    <mergeCell ref="AB57:AB58"/>
    <mergeCell ref="AC57:AC58"/>
    <mergeCell ref="W43:W44"/>
    <mergeCell ref="S43:S44"/>
    <mergeCell ref="O45:O46"/>
    <mergeCell ref="AA57:AA58"/>
    <mergeCell ref="B57:F57"/>
    <mergeCell ref="G57:G58"/>
    <mergeCell ref="B58:F58"/>
    <mergeCell ref="H57:H58"/>
    <mergeCell ref="G69:G70"/>
    <mergeCell ref="H69:H70"/>
    <mergeCell ref="I69:I70"/>
    <mergeCell ref="W57:W58"/>
    <mergeCell ref="A111:A112"/>
    <mergeCell ref="B111:F111"/>
    <mergeCell ref="G111:G112"/>
    <mergeCell ref="AO141:AO142"/>
    <mergeCell ref="AD141:AD142"/>
    <mergeCell ref="AN141:AN142"/>
    <mergeCell ref="Z141:Z142"/>
    <mergeCell ref="B44:F44"/>
    <mergeCell ref="K45:K46"/>
    <mergeCell ref="V45:V46"/>
    <mergeCell ref="M45:M46"/>
    <mergeCell ref="N45:N46"/>
    <mergeCell ref="U57:U58"/>
    <mergeCell ref="V57:V58"/>
    <mergeCell ref="AD57:AD58"/>
    <mergeCell ref="AF57:AF58"/>
    <mergeCell ref="AG57:AG58"/>
    <mergeCell ref="P57:P58"/>
    <mergeCell ref="I57:I58"/>
    <mergeCell ref="J57:J58"/>
    <mergeCell ref="K57:K58"/>
    <mergeCell ref="L57:L58"/>
    <mergeCell ref="B75:F75"/>
    <mergeCell ref="B74:F74"/>
    <mergeCell ref="B62:F62"/>
    <mergeCell ref="L59:L60"/>
    <mergeCell ref="M59:M60"/>
    <mergeCell ref="N59:N60"/>
    <mergeCell ref="T57:T58"/>
    <mergeCell ref="T61:T62"/>
    <mergeCell ref="U61:U62"/>
    <mergeCell ref="AG61:AG62"/>
    <mergeCell ref="P63:P64"/>
    <mergeCell ref="O65:O66"/>
    <mergeCell ref="P65:P66"/>
    <mergeCell ref="G71:G72"/>
    <mergeCell ref="H71:H72"/>
    <mergeCell ref="AG67:AG68"/>
    <mergeCell ref="J69:J70"/>
    <mergeCell ref="K69:K70"/>
    <mergeCell ref="L69:L70"/>
    <mergeCell ref="A57:A58"/>
    <mergeCell ref="AF61:AF62"/>
    <mergeCell ref="AD61:AD62"/>
    <mergeCell ref="S61:S62"/>
    <mergeCell ref="A81:A82"/>
    <mergeCell ref="B85:F85"/>
    <mergeCell ref="B84:F84"/>
    <mergeCell ref="B133:F133"/>
    <mergeCell ref="G133:G134"/>
    <mergeCell ref="B83:F83"/>
    <mergeCell ref="S77:S78"/>
    <mergeCell ref="T77:T78"/>
    <mergeCell ref="U77:U78"/>
    <mergeCell ref="R79:R80"/>
    <mergeCell ref="S79:S80"/>
    <mergeCell ref="T79:T80"/>
    <mergeCell ref="U79:U80"/>
    <mergeCell ref="T81:T82"/>
    <mergeCell ref="U81:U82"/>
    <mergeCell ref="K77:K78"/>
    <mergeCell ref="L77:L78"/>
    <mergeCell ref="M77:M78"/>
    <mergeCell ref="N77:N78"/>
    <mergeCell ref="L133:L134"/>
    <mergeCell ref="M133:M134"/>
    <mergeCell ref="T131:T132"/>
    <mergeCell ref="A141:A142"/>
    <mergeCell ref="B135:F135"/>
    <mergeCell ref="G135:G136"/>
    <mergeCell ref="H135:H136"/>
    <mergeCell ref="B130:F130"/>
    <mergeCell ref="G127:G128"/>
    <mergeCell ref="H127:H128"/>
    <mergeCell ref="B136:F136"/>
    <mergeCell ref="A139:A140"/>
    <mergeCell ref="I127:I128"/>
    <mergeCell ref="J127:J128"/>
    <mergeCell ref="A127:A128"/>
    <mergeCell ref="A125:A126"/>
    <mergeCell ref="J125:J126"/>
    <mergeCell ref="B137:F137"/>
    <mergeCell ref="G137:G138"/>
    <mergeCell ref="H137:H138"/>
    <mergeCell ref="I137:I138"/>
    <mergeCell ref="J137:J138"/>
    <mergeCell ref="A137:A138"/>
    <mergeCell ref="J133:J134"/>
    <mergeCell ref="B141:F141"/>
    <mergeCell ref="G141:G142"/>
    <mergeCell ref="H141:H142"/>
    <mergeCell ref="I141:I142"/>
    <mergeCell ref="J141:J142"/>
    <mergeCell ref="B142:F142"/>
    <mergeCell ref="I139:I140"/>
    <mergeCell ref="J139:J140"/>
    <mergeCell ref="J135:J136"/>
    <mergeCell ref="A135:A136"/>
    <mergeCell ref="A133:A134"/>
    <mergeCell ref="AO139:AO140"/>
    <mergeCell ref="AD139:AD140"/>
    <mergeCell ref="O139:O140"/>
    <mergeCell ref="P139:P140"/>
    <mergeCell ref="L139:L140"/>
    <mergeCell ref="O135:O136"/>
    <mergeCell ref="P135:P136"/>
    <mergeCell ref="O137:O138"/>
    <mergeCell ref="AD135:AD136"/>
    <mergeCell ref="S135:S136"/>
    <mergeCell ref="AC139:AC140"/>
    <mergeCell ref="S139:S140"/>
    <mergeCell ref="T139:T140"/>
    <mergeCell ref="R139:R140"/>
    <mergeCell ref="U139:U140"/>
    <mergeCell ref="AO135:AO136"/>
    <mergeCell ref="AC135:AC136"/>
    <mergeCell ref="Q139:Q140"/>
    <mergeCell ref="AN139:AN140"/>
    <mergeCell ref="V139:V140"/>
    <mergeCell ref="W139:W140"/>
    <mergeCell ref="Y139:Y140"/>
    <mergeCell ref="Z139:Z140"/>
    <mergeCell ref="AA139:AA140"/>
    <mergeCell ref="AB139:AB140"/>
    <mergeCell ref="AA135:AA136"/>
    <mergeCell ref="X135:X136"/>
    <mergeCell ref="S137:S138"/>
    <mergeCell ref="W135:W136"/>
    <mergeCell ref="L135:L136"/>
    <mergeCell ref="N135:N136"/>
    <mergeCell ref="T135:T136"/>
    <mergeCell ref="AN227:AN228"/>
    <mergeCell ref="AG193:AG194"/>
    <mergeCell ref="AA231:AA232"/>
    <mergeCell ref="AM227:AM228"/>
    <mergeCell ref="Y231:Y232"/>
    <mergeCell ref="AB231:AB232"/>
    <mergeCell ref="AD235:AD236"/>
    <mergeCell ref="AH231:AL232"/>
    <mergeCell ref="AH145:AL146"/>
    <mergeCell ref="AM145:AM146"/>
    <mergeCell ref="AF147:AF148"/>
    <mergeCell ref="AG149:AG150"/>
    <mergeCell ref="AH149:AL150"/>
    <mergeCell ref="Z229:Z230"/>
    <mergeCell ref="Q155:Q156"/>
    <mergeCell ref="R159:R160"/>
    <mergeCell ref="Z231:Z232"/>
    <mergeCell ref="AD233:AD234"/>
    <mergeCell ref="Q193:Q194"/>
    <mergeCell ref="R193:R194"/>
    <mergeCell ref="AA229:AA230"/>
    <mergeCell ref="AA197:AA198"/>
    <mergeCell ref="AM177:AM178"/>
    <mergeCell ref="AN177:AN178"/>
    <mergeCell ref="X147:X148"/>
    <mergeCell ref="T145:T146"/>
    <mergeCell ref="U145:U146"/>
    <mergeCell ref="V145:V146"/>
    <mergeCell ref="AG147:AG148"/>
    <mergeCell ref="AA145:AA146"/>
    <mergeCell ref="AN145:AN146"/>
    <mergeCell ref="AM151:AM152"/>
    <mergeCell ref="K131:K132"/>
    <mergeCell ref="L131:L132"/>
    <mergeCell ref="X139:X140"/>
    <mergeCell ref="AM229:AM230"/>
    <mergeCell ref="AF149:AF150"/>
    <mergeCell ref="AD149:AD150"/>
    <mergeCell ref="AA147:AA148"/>
    <mergeCell ref="AF143:AF144"/>
    <mergeCell ref="Y151:Y152"/>
    <mergeCell ref="Z151:Z152"/>
    <mergeCell ref="AA151:AA152"/>
    <mergeCell ref="AB151:AB152"/>
    <mergeCell ref="AC151:AC152"/>
    <mergeCell ref="S151:S152"/>
    <mergeCell ref="T151:T152"/>
    <mergeCell ref="X151:X152"/>
    <mergeCell ref="AH147:AL148"/>
    <mergeCell ref="AH141:AL142"/>
    <mergeCell ref="AM143:AM144"/>
    <mergeCell ref="T137:T138"/>
    <mergeCell ref="Q151:Q152"/>
    <mergeCell ref="R155:R156"/>
    <mergeCell ref="AD163:AD164"/>
    <mergeCell ref="K169:K170"/>
    <mergeCell ref="N173:N174"/>
    <mergeCell ref="O173:O174"/>
    <mergeCell ref="P173:P174"/>
    <mergeCell ref="M185:M186"/>
    <mergeCell ref="N185:N186"/>
    <mergeCell ref="M137:M138"/>
    <mergeCell ref="N137:N138"/>
    <mergeCell ref="K139:K140"/>
    <mergeCell ref="AN143:AN144"/>
    <mergeCell ref="AD147:AD148"/>
    <mergeCell ref="Y145:Y146"/>
    <mergeCell ref="Z145:Z146"/>
    <mergeCell ref="Y147:Y148"/>
    <mergeCell ref="Z147:Z148"/>
    <mergeCell ref="AG141:AG142"/>
    <mergeCell ref="AD143:AD144"/>
    <mergeCell ref="AM147:AM148"/>
    <mergeCell ref="AN129:AN130"/>
    <mergeCell ref="AG131:AG132"/>
    <mergeCell ref="AM133:AM134"/>
    <mergeCell ref="AN137:AN138"/>
    <mergeCell ref="AM137:AM138"/>
    <mergeCell ref="AB135:AB136"/>
    <mergeCell ref="AF137:AF138"/>
    <mergeCell ref="AH137:AL138"/>
    <mergeCell ref="AF133:AF134"/>
    <mergeCell ref="AG133:AG134"/>
    <mergeCell ref="AH133:AL134"/>
    <mergeCell ref="AF139:AF140"/>
    <mergeCell ref="AG135:AG136"/>
    <mergeCell ref="AH135:AL136"/>
    <mergeCell ref="AM135:AM136"/>
    <mergeCell ref="AF131:AF132"/>
    <mergeCell ref="AN147:AN148"/>
    <mergeCell ref="AF135:AF136"/>
    <mergeCell ref="AM139:AM140"/>
    <mergeCell ref="AH131:AL132"/>
    <mergeCell ref="AM131:AM132"/>
    <mergeCell ref="A331:A332"/>
    <mergeCell ref="B331:F331"/>
    <mergeCell ref="G331:G332"/>
    <mergeCell ref="H331:H332"/>
    <mergeCell ref="I331:I332"/>
    <mergeCell ref="J331:J332"/>
    <mergeCell ref="AA329:AA330"/>
    <mergeCell ref="AD329:AD330"/>
    <mergeCell ref="B237:F237"/>
    <mergeCell ref="G237:G238"/>
    <mergeCell ref="H237:H238"/>
    <mergeCell ref="I237:I238"/>
    <mergeCell ref="Q237:Q238"/>
    <mergeCell ref="B238:F238"/>
    <mergeCell ref="J237:J238"/>
    <mergeCell ref="T237:T238"/>
    <mergeCell ref="U237:U238"/>
    <mergeCell ref="AD237:AD238"/>
    <mergeCell ref="V237:V238"/>
    <mergeCell ref="W237:W238"/>
    <mergeCell ref="A329:A330"/>
    <mergeCell ref="H293:H294"/>
    <mergeCell ref="I293:I294"/>
    <mergeCell ref="S303:S304"/>
    <mergeCell ref="G293:G294"/>
    <mergeCell ref="Y331:Y332"/>
    <mergeCell ref="Z331:Z332"/>
    <mergeCell ref="AA331:AA332"/>
    <mergeCell ref="AB331:AB332"/>
    <mergeCell ref="AC331:AC332"/>
    <mergeCell ref="V331:V332"/>
    <mergeCell ref="W331:W332"/>
    <mergeCell ref="K137:K138"/>
    <mergeCell ref="P137:P138"/>
    <mergeCell ref="L149:L150"/>
    <mergeCell ref="N149:N150"/>
    <mergeCell ref="O149:O150"/>
    <mergeCell ref="K141:K142"/>
    <mergeCell ref="L141:L142"/>
    <mergeCell ref="M141:M142"/>
    <mergeCell ref="AD169:AD170"/>
    <mergeCell ref="M169:M170"/>
    <mergeCell ref="N169:N170"/>
    <mergeCell ref="O169:O170"/>
    <mergeCell ref="U141:U142"/>
    <mergeCell ref="X141:X142"/>
    <mergeCell ref="X155:X156"/>
    <mergeCell ref="Y155:Y156"/>
    <mergeCell ref="Z155:Z156"/>
    <mergeCell ref="AA155:AA156"/>
    <mergeCell ref="AC155:AC156"/>
    <mergeCell ref="AC143:AC144"/>
    <mergeCell ref="U155:U156"/>
    <mergeCell ref="V155:V156"/>
    <mergeCell ref="W155:W156"/>
    <mergeCell ref="L155:L156"/>
    <mergeCell ref="M155:M156"/>
    <mergeCell ref="N155:N156"/>
    <mergeCell ref="O155:O156"/>
    <mergeCell ref="P155:P156"/>
    <mergeCell ref="V157:V158"/>
    <mergeCell ref="P157:P158"/>
    <mergeCell ref="U157:U158"/>
    <mergeCell ref="W157:W158"/>
    <mergeCell ref="AD239:AD240"/>
    <mergeCell ref="AB237:AB238"/>
    <mergeCell ref="AC237:AC238"/>
    <mergeCell ref="J287:J288"/>
    <mergeCell ref="K253:K254"/>
    <mergeCell ref="R295:R296"/>
    <mergeCell ref="O241:O242"/>
    <mergeCell ref="P241:P242"/>
    <mergeCell ref="Q241:Q242"/>
    <mergeCell ref="O239:O240"/>
    <mergeCell ref="R241:R242"/>
    <mergeCell ref="Y253:Y254"/>
    <mergeCell ref="L163:L164"/>
    <mergeCell ref="M163:M164"/>
    <mergeCell ref="N163:N164"/>
    <mergeCell ref="O163:O164"/>
    <mergeCell ref="P163:P164"/>
    <mergeCell ref="K173:K174"/>
    <mergeCell ref="L173:L174"/>
    <mergeCell ref="M173:M174"/>
    <mergeCell ref="N175:N176"/>
    <mergeCell ref="O175:O176"/>
    <mergeCell ref="K175:K176"/>
    <mergeCell ref="R175:R176"/>
    <mergeCell ref="S175:S176"/>
    <mergeCell ref="T175:T176"/>
    <mergeCell ref="U175:U176"/>
    <mergeCell ref="V175:V176"/>
    <mergeCell ref="L171:L172"/>
    <mergeCell ref="AB177:AB178"/>
    <mergeCell ref="AC177:AC178"/>
    <mergeCell ref="AD177:AD178"/>
    <mergeCell ref="B332:F332"/>
    <mergeCell ref="G301:G302"/>
    <mergeCell ref="G329:G330"/>
    <mergeCell ref="H329:H330"/>
    <mergeCell ref="M329:M330"/>
    <mergeCell ref="O329:O330"/>
    <mergeCell ref="P329:P330"/>
    <mergeCell ref="Y333:Y334"/>
    <mergeCell ref="Z333:Z334"/>
    <mergeCell ref="AA333:AA334"/>
    <mergeCell ref="AD337:AD338"/>
    <mergeCell ref="N329:N330"/>
    <mergeCell ref="G291:G292"/>
    <mergeCell ref="H291:H292"/>
    <mergeCell ref="I291:I292"/>
    <mergeCell ref="J291:J292"/>
    <mergeCell ref="K291:K292"/>
    <mergeCell ref="L291:L292"/>
    <mergeCell ref="M291:M292"/>
    <mergeCell ref="N291:N292"/>
    <mergeCell ref="G295:G296"/>
    <mergeCell ref="H295:H296"/>
    <mergeCell ref="I295:I296"/>
    <mergeCell ref="J301:J302"/>
    <mergeCell ref="K301:K302"/>
    <mergeCell ref="L301:L302"/>
    <mergeCell ref="AC303:AC304"/>
    <mergeCell ref="AB303:AB304"/>
    <mergeCell ref="AA303:AA304"/>
    <mergeCell ref="AA299:AA300"/>
    <mergeCell ref="B303:F303"/>
    <mergeCell ref="G303:G304"/>
    <mergeCell ref="B330:F330"/>
    <mergeCell ref="B294:F294"/>
    <mergeCell ref="B291:F291"/>
    <mergeCell ref="B292:F292"/>
    <mergeCell ref="B308:F308"/>
    <mergeCell ref="B302:F302"/>
    <mergeCell ref="I329:I330"/>
    <mergeCell ref="J329:J330"/>
    <mergeCell ref="Q329:Q330"/>
    <mergeCell ref="R329:R330"/>
    <mergeCell ref="J295:J296"/>
    <mergeCell ref="K295:K296"/>
    <mergeCell ref="B329:F329"/>
    <mergeCell ref="M299:M300"/>
    <mergeCell ref="N299:N300"/>
    <mergeCell ref="O299:O300"/>
    <mergeCell ref="P299:P300"/>
    <mergeCell ref="Q299:Q300"/>
    <mergeCell ref="P319:P320"/>
    <mergeCell ref="M315:M316"/>
    <mergeCell ref="N315:N316"/>
    <mergeCell ref="O315:O316"/>
    <mergeCell ref="P315:P316"/>
    <mergeCell ref="L295:L296"/>
    <mergeCell ref="M301:M302"/>
    <mergeCell ref="I299:I300"/>
    <mergeCell ref="J299:J300"/>
    <mergeCell ref="K299:K300"/>
    <mergeCell ref="L299:L300"/>
    <mergeCell ref="B305:F305"/>
    <mergeCell ref="N301:N302"/>
    <mergeCell ref="O301:O302"/>
    <mergeCell ref="AF295:AF296"/>
    <mergeCell ref="AA297:AA298"/>
    <mergeCell ref="AB297:AB298"/>
    <mergeCell ref="AC329:AC330"/>
    <mergeCell ref="H257:H258"/>
    <mergeCell ref="I257:I258"/>
    <mergeCell ref="P335:P336"/>
    <mergeCell ref="S335:S336"/>
    <mergeCell ref="J289:J290"/>
    <mergeCell ref="K289:K290"/>
    <mergeCell ref="L289:L290"/>
    <mergeCell ref="M289:M290"/>
    <mergeCell ref="N289:N290"/>
    <mergeCell ref="O289:O290"/>
    <mergeCell ref="N259:N260"/>
    <mergeCell ref="O259:O260"/>
    <mergeCell ref="P259:P260"/>
    <mergeCell ref="Q259:Q260"/>
    <mergeCell ref="H259:H260"/>
    <mergeCell ref="I259:I260"/>
    <mergeCell ref="L263:L264"/>
    <mergeCell ref="M263:M264"/>
    <mergeCell ref="N263:N264"/>
    <mergeCell ref="R335:R336"/>
    <mergeCell ref="O263:O264"/>
    <mergeCell ref="P263:P264"/>
    <mergeCell ref="Q263:Q264"/>
    <mergeCell ref="O267:O268"/>
    <mergeCell ref="P267:P268"/>
    <mergeCell ref="Q267:Q268"/>
    <mergeCell ref="J259:J260"/>
    <mergeCell ref="K259:K260"/>
    <mergeCell ref="Q305:Q306"/>
    <mergeCell ref="R307:R308"/>
    <mergeCell ref="M305:M306"/>
    <mergeCell ref="N305:N306"/>
    <mergeCell ref="Q311:Q312"/>
    <mergeCell ref="R311:R312"/>
    <mergeCell ref="AD333:AD334"/>
    <mergeCell ref="AD331:AD332"/>
    <mergeCell ref="W335:W336"/>
    <mergeCell ref="X335:X336"/>
    <mergeCell ref="W333:W334"/>
    <mergeCell ref="X333:X334"/>
    <mergeCell ref="AB295:AB296"/>
    <mergeCell ref="AC295:AC296"/>
    <mergeCell ref="AD295:AD296"/>
    <mergeCell ref="P301:P302"/>
    <mergeCell ref="X311:X312"/>
    <mergeCell ref="P317:P318"/>
    <mergeCell ref="W325:W326"/>
    <mergeCell ref="N297:N298"/>
    <mergeCell ref="O297:O298"/>
    <mergeCell ref="P297:P298"/>
    <mergeCell ref="Q297:Q298"/>
    <mergeCell ref="R297:R298"/>
    <mergeCell ref="S297:S298"/>
    <mergeCell ref="V323:V324"/>
    <mergeCell ref="AC327:AC328"/>
    <mergeCell ref="T327:T328"/>
    <mergeCell ref="U327:U328"/>
    <mergeCell ref="V327:V328"/>
    <mergeCell ref="AA313:AA314"/>
    <mergeCell ref="AB313:AB314"/>
    <mergeCell ref="AB333:AB334"/>
    <mergeCell ref="AC333:AC334"/>
    <mergeCell ref="Y335:Y336"/>
    <mergeCell ref="Z335:Z336"/>
    <mergeCell ref="AA335:AA336"/>
    <mergeCell ref="AB335:AB336"/>
    <mergeCell ref="X331:X332"/>
    <mergeCell ref="K331:K332"/>
    <mergeCell ref="S331:S332"/>
    <mergeCell ref="T331:T332"/>
    <mergeCell ref="Q331:Q332"/>
    <mergeCell ref="R331:R332"/>
    <mergeCell ref="U331:U332"/>
    <mergeCell ref="AF329:AF330"/>
    <mergeCell ref="AG329:AG330"/>
    <mergeCell ref="T303:T304"/>
    <mergeCell ref="U303:U304"/>
    <mergeCell ref="V303:V304"/>
    <mergeCell ref="K303:K304"/>
    <mergeCell ref="L331:L332"/>
    <mergeCell ref="M331:M332"/>
    <mergeCell ref="N331:N332"/>
    <mergeCell ref="O331:O332"/>
    <mergeCell ref="P331:P332"/>
    <mergeCell ref="Z329:Z330"/>
    <mergeCell ref="U329:U330"/>
    <mergeCell ref="V329:V330"/>
    <mergeCell ref="W329:W330"/>
    <mergeCell ref="X329:X330"/>
    <mergeCell ref="Y329:Y330"/>
    <mergeCell ref="S329:S330"/>
    <mergeCell ref="P305:P306"/>
    <mergeCell ref="AQ23:AQ24"/>
    <mergeCell ref="AQ25:AQ26"/>
    <mergeCell ref="AQ27:AQ28"/>
    <mergeCell ref="AQ29:AQ30"/>
    <mergeCell ref="AQ31:AQ32"/>
    <mergeCell ref="AQ33:AQ34"/>
    <mergeCell ref="AQ35:AQ36"/>
    <mergeCell ref="AQ37:AQ38"/>
    <mergeCell ref="H301:H302"/>
    <mergeCell ref="I301:I302"/>
    <mergeCell ref="AB337:AB338"/>
    <mergeCell ref="M333:M334"/>
    <mergeCell ref="N333:N334"/>
    <mergeCell ref="O333:O334"/>
    <mergeCell ref="T335:T336"/>
    <mergeCell ref="U335:U336"/>
    <mergeCell ref="V335:V336"/>
    <mergeCell ref="V333:V334"/>
    <mergeCell ref="P333:P334"/>
    <mergeCell ref="S333:S334"/>
    <mergeCell ref="T333:T334"/>
    <mergeCell ref="U333:U334"/>
    <mergeCell ref="Q333:Q334"/>
    <mergeCell ref="AO137:AO138"/>
    <mergeCell ref="X137:X138"/>
    <mergeCell ref="AD137:AD138"/>
    <mergeCell ref="N139:N140"/>
    <mergeCell ref="AC279:AC280"/>
    <mergeCell ref="AD279:AD280"/>
    <mergeCell ref="M279:M280"/>
    <mergeCell ref="N279:N280"/>
    <mergeCell ref="O279:O280"/>
    <mergeCell ref="V77:V78"/>
    <mergeCell ref="W77:W78"/>
    <mergeCell ref="X77:X78"/>
    <mergeCell ref="AF141:AF142"/>
    <mergeCell ref="Z135:Z136"/>
    <mergeCell ref="AG137:AG138"/>
    <mergeCell ref="V135:V136"/>
    <mergeCell ref="AC335:AC336"/>
    <mergeCell ref="AD335:AD336"/>
    <mergeCell ref="AR23:AR24"/>
    <mergeCell ref="AR25:AR26"/>
    <mergeCell ref="AR27:AR28"/>
    <mergeCell ref="AR29:AR30"/>
    <mergeCell ref="AR31:AR32"/>
    <mergeCell ref="U143:U144"/>
    <mergeCell ref="AG33:AG34"/>
    <mergeCell ref="X33:X34"/>
    <mergeCell ref="AR39:AR40"/>
    <mergeCell ref="AR41:AR42"/>
    <mergeCell ref="AR43:AR44"/>
    <mergeCell ref="AQ41:AQ42"/>
    <mergeCell ref="AQ43:AQ44"/>
    <mergeCell ref="AR33:AR34"/>
    <mergeCell ref="AR35:AR36"/>
    <mergeCell ref="AR37:AR38"/>
    <mergeCell ref="AR45:AR46"/>
    <mergeCell ref="W39:W40"/>
    <mergeCell ref="X39:X40"/>
    <mergeCell ref="AB137:AB138"/>
    <mergeCell ref="AC137:AC138"/>
    <mergeCell ref="W137:W138"/>
    <mergeCell ref="AF125:AF126"/>
    <mergeCell ref="R135:R136"/>
    <mergeCell ref="Q137:Q138"/>
    <mergeCell ref="B139:F139"/>
    <mergeCell ref="L81:L82"/>
    <mergeCell ref="AD77:AD78"/>
    <mergeCell ref="AN131:AN132"/>
    <mergeCell ref="Y129:Y130"/>
    <mergeCell ref="AN133:AN134"/>
    <mergeCell ref="AG139:AG140"/>
    <mergeCell ref="AH139:AL140"/>
    <mergeCell ref="X129:X130"/>
    <mergeCell ref="S129:S130"/>
    <mergeCell ref="AQ39:AQ40"/>
    <mergeCell ref="AM31:AM32"/>
    <mergeCell ref="AO145:AO146"/>
    <mergeCell ref="AO39:AO40"/>
    <mergeCell ref="AM43:AM44"/>
    <mergeCell ref="AN43:AN44"/>
    <mergeCell ref="AO35:AO36"/>
    <mergeCell ref="AO143:AO144"/>
    <mergeCell ref="AN35:AN36"/>
    <mergeCell ref="AM125:AM126"/>
    <mergeCell ref="AM127:AM128"/>
    <mergeCell ref="AO57:AO58"/>
    <mergeCell ref="V143:V144"/>
    <mergeCell ref="W143:W144"/>
    <mergeCell ref="X143:X144"/>
    <mergeCell ref="AF35:AF36"/>
    <mergeCell ref="AG35:AG36"/>
    <mergeCell ref="Y137:Y138"/>
    <mergeCell ref="Z137:Z138"/>
    <mergeCell ref="AM35:AM36"/>
    <mergeCell ref="AQ45:AQ46"/>
    <mergeCell ref="B93:F93"/>
    <mergeCell ref="B92:F92"/>
    <mergeCell ref="K109:K110"/>
    <mergeCell ref="L109:L110"/>
    <mergeCell ref="B125:F125"/>
    <mergeCell ref="G125:G126"/>
    <mergeCell ref="AB77:AB78"/>
    <mergeCell ref="B91:F91"/>
    <mergeCell ref="B88:F88"/>
    <mergeCell ref="B94:F94"/>
    <mergeCell ref="B90:F90"/>
    <mergeCell ref="B87:F87"/>
    <mergeCell ref="B86:F86"/>
    <mergeCell ref="B82:F82"/>
    <mergeCell ref="AF67:AF68"/>
    <mergeCell ref="B97:F97"/>
    <mergeCell ref="B110:F110"/>
    <mergeCell ref="O77:O78"/>
    <mergeCell ref="P77:P78"/>
    <mergeCell ref="B77:F77"/>
    <mergeCell ref="U45:U46"/>
    <mergeCell ref="P45:P46"/>
    <mergeCell ref="S45:S46"/>
    <mergeCell ref="H45:H46"/>
    <mergeCell ref="I45:I46"/>
    <mergeCell ref="L45:L46"/>
    <mergeCell ref="AO47:AO48"/>
    <mergeCell ref="B48:F48"/>
    <mergeCell ref="N49:N50"/>
    <mergeCell ref="O49:O50"/>
    <mergeCell ref="G83:G84"/>
    <mergeCell ref="AN29:AN30"/>
    <mergeCell ref="AO43:AO44"/>
    <mergeCell ref="AM45:AM46"/>
    <mergeCell ref="AN45:AN46"/>
    <mergeCell ref="AO45:AO46"/>
    <mergeCell ref="AC45:AC46"/>
    <mergeCell ref="AD45:AD46"/>
    <mergeCell ref="AF45:AF46"/>
    <mergeCell ref="AG43:AG44"/>
    <mergeCell ref="AH45:AL46"/>
    <mergeCell ref="AH43:AL44"/>
    <mergeCell ref="AA43:AA44"/>
    <mergeCell ref="AB43:AB44"/>
    <mergeCell ref="AC43:AC44"/>
    <mergeCell ref="AD43:AD44"/>
    <mergeCell ref="AG45:AG46"/>
    <mergeCell ref="AB39:AB40"/>
    <mergeCell ref="AB45:AB46"/>
    <mergeCell ref="AB41:AB42"/>
    <mergeCell ref="AH39:AL40"/>
    <mergeCell ref="AG39:AG40"/>
    <mergeCell ref="AF41:AF42"/>
    <mergeCell ref="AG41:AG42"/>
    <mergeCell ref="AF43:AF44"/>
    <mergeCell ref="AF23:AF24"/>
    <mergeCell ref="AG23:AG24"/>
    <mergeCell ref="AF25:AF26"/>
    <mergeCell ref="AC33:AC34"/>
    <mergeCell ref="AD33:AD34"/>
    <mergeCell ref="AH33:AL34"/>
    <mergeCell ref="AH31:AL32"/>
    <mergeCell ref="AC37:AC38"/>
    <mergeCell ref="AD37:AD38"/>
    <mergeCell ref="AN37:AN38"/>
    <mergeCell ref="AO37:AO38"/>
    <mergeCell ref="AC31:AC32"/>
    <mergeCell ref="AD31:AD32"/>
    <mergeCell ref="AN25:AN26"/>
    <mergeCell ref="AO25:AO26"/>
    <mergeCell ref="AN39:AN40"/>
    <mergeCell ref="AC41:AC42"/>
    <mergeCell ref="AD41:AD42"/>
    <mergeCell ref="AO33:AO34"/>
    <mergeCell ref="AD35:AD36"/>
    <mergeCell ref="AH35:AL36"/>
    <mergeCell ref="AC29:AC30"/>
    <mergeCell ref="AC39:AC40"/>
    <mergeCell ref="AD39:AD40"/>
    <mergeCell ref="AD25:AD26"/>
    <mergeCell ref="AC25:AC26"/>
    <mergeCell ref="AO23:AO24"/>
    <mergeCell ref="AH23:AL24"/>
    <mergeCell ref="AC23:AC24"/>
    <mergeCell ref="AH29:AL30"/>
    <mergeCell ref="AF29:AF30"/>
    <mergeCell ref="AG29:AG30"/>
    <mergeCell ref="B144:F144"/>
    <mergeCell ref="Y143:Y144"/>
    <mergeCell ref="Z143:Z144"/>
    <mergeCell ref="K143:K144"/>
    <mergeCell ref="B138:F138"/>
    <mergeCell ref="AA137:AA138"/>
    <mergeCell ref="Y77:Y78"/>
    <mergeCell ref="Z77:Z78"/>
    <mergeCell ref="J81:J82"/>
    <mergeCell ref="AC77:AC78"/>
    <mergeCell ref="AA77:AA78"/>
    <mergeCell ref="AA39:AA40"/>
    <mergeCell ref="K47:K48"/>
    <mergeCell ref="L47:L48"/>
    <mergeCell ref="M47:M48"/>
    <mergeCell ref="O51:O52"/>
    <mergeCell ref="P51:P52"/>
    <mergeCell ref="Q51:Q52"/>
    <mergeCell ref="S49:S50"/>
    <mergeCell ref="T49:T50"/>
    <mergeCell ref="N55:N56"/>
    <mergeCell ref="O55:O56"/>
    <mergeCell ref="W47:W48"/>
    <mergeCell ref="X47:X48"/>
    <mergeCell ref="L137:L138"/>
    <mergeCell ref="J143:J144"/>
    <mergeCell ref="T129:T130"/>
    <mergeCell ref="U39:U40"/>
    <mergeCell ref="B140:F140"/>
    <mergeCell ref="M139:M140"/>
    <mergeCell ref="G139:G140"/>
    <mergeCell ref="H139:H140"/>
    <mergeCell ref="I125:I126"/>
    <mergeCell ref="M131:M132"/>
    <mergeCell ref="N131:N132"/>
    <mergeCell ref="O131:O132"/>
    <mergeCell ref="P131:P132"/>
    <mergeCell ref="AB125:AB126"/>
    <mergeCell ref="X87:X88"/>
    <mergeCell ref="AH25:AL26"/>
    <mergeCell ref="AG25:AG26"/>
    <mergeCell ref="AF39:AF40"/>
    <mergeCell ref="AO27:AO28"/>
    <mergeCell ref="AM39:AM40"/>
    <mergeCell ref="AN41:AN42"/>
    <mergeCell ref="AO41:AO42"/>
    <mergeCell ref="G81:G82"/>
    <mergeCell ref="V39:V40"/>
    <mergeCell ref="Z129:Z130"/>
    <mergeCell ref="AA129:AA130"/>
    <mergeCell ref="AB129:AB130"/>
    <mergeCell ref="H131:H132"/>
    <mergeCell ref="I131:I132"/>
    <mergeCell ref="J131:J132"/>
    <mergeCell ref="U131:U132"/>
    <mergeCell ref="K129:K130"/>
    <mergeCell ref="L129:L130"/>
    <mergeCell ref="M129:M130"/>
    <mergeCell ref="AA35:AA36"/>
    <mergeCell ref="AH37:AL38"/>
    <mergeCell ref="AC35:AC36"/>
    <mergeCell ref="AO31:AO32"/>
    <mergeCell ref="AO29:AO30"/>
    <mergeCell ref="AM29:AM30"/>
    <mergeCell ref="A131:A132"/>
    <mergeCell ref="A129:A130"/>
    <mergeCell ref="J103:J104"/>
    <mergeCell ref="B114:F114"/>
    <mergeCell ref="J119:J120"/>
    <mergeCell ref="B80:F80"/>
    <mergeCell ref="B79:F79"/>
    <mergeCell ref="V87:V88"/>
    <mergeCell ref="W87:W88"/>
    <mergeCell ref="K81:K82"/>
    <mergeCell ref="B95:F95"/>
    <mergeCell ref="A77:A78"/>
    <mergeCell ref="G77:G78"/>
    <mergeCell ref="A79:A80"/>
    <mergeCell ref="H77:H78"/>
    <mergeCell ref="I77:I78"/>
    <mergeCell ref="J77:J78"/>
    <mergeCell ref="A109:A110"/>
    <mergeCell ref="B109:F109"/>
    <mergeCell ref="G109:G110"/>
    <mergeCell ref="H109:H110"/>
    <mergeCell ref="I109:I110"/>
    <mergeCell ref="J109:J110"/>
    <mergeCell ref="N129:N130"/>
    <mergeCell ref="O129:O130"/>
    <mergeCell ref="P129:P130"/>
    <mergeCell ref="B129:F129"/>
    <mergeCell ref="G129:G130"/>
    <mergeCell ref="H129:H130"/>
    <mergeCell ref="I129:I130"/>
    <mergeCell ref="I83:I84"/>
    <mergeCell ref="B96:F96"/>
    <mergeCell ref="AQ231:AQ232"/>
    <mergeCell ref="AR231:AR232"/>
    <mergeCell ref="AB147:AB148"/>
    <mergeCell ref="AQ139:AQ140"/>
    <mergeCell ref="AQ227:AQ228"/>
    <mergeCell ref="AR227:AR228"/>
    <mergeCell ref="AF229:AF230"/>
    <mergeCell ref="AG229:AG230"/>
    <mergeCell ref="AH229:AL230"/>
    <mergeCell ref="K145:K146"/>
    <mergeCell ref="L145:L146"/>
    <mergeCell ref="M145:M146"/>
    <mergeCell ref="N145:N146"/>
    <mergeCell ref="O145:O146"/>
    <mergeCell ref="AF169:AF170"/>
    <mergeCell ref="W145:W146"/>
    <mergeCell ref="L147:L148"/>
    <mergeCell ref="M147:M148"/>
    <mergeCell ref="AO229:AO230"/>
    <mergeCell ref="AR145:AR146"/>
    <mergeCell ref="AQ147:AQ148"/>
    <mergeCell ref="AR147:AR148"/>
    <mergeCell ref="AF227:AF228"/>
    <mergeCell ref="AG227:AG228"/>
    <mergeCell ref="AH227:AL228"/>
    <mergeCell ref="P141:P142"/>
    <mergeCell ref="AO227:AO228"/>
    <mergeCell ref="AD227:AD228"/>
    <mergeCell ref="AN231:AN232"/>
    <mergeCell ref="P227:P228"/>
    <mergeCell ref="AM231:AM232"/>
    <mergeCell ref="AG153:AG154"/>
    <mergeCell ref="A145:A146"/>
    <mergeCell ref="B145:F145"/>
    <mergeCell ref="G145:G146"/>
    <mergeCell ref="H145:H146"/>
    <mergeCell ref="I145:I146"/>
    <mergeCell ref="J145:J146"/>
    <mergeCell ref="B146:F146"/>
    <mergeCell ref="B229:F229"/>
    <mergeCell ref="A229:A230"/>
    <mergeCell ref="A227:A228"/>
    <mergeCell ref="G227:G228"/>
    <mergeCell ref="AB145:AB146"/>
    <mergeCell ref="AC145:AC146"/>
    <mergeCell ref="AD145:AD146"/>
    <mergeCell ref="N227:N228"/>
    <mergeCell ref="O227:O228"/>
    <mergeCell ref="AA227:AA228"/>
    <mergeCell ref="Z227:Z228"/>
    <mergeCell ref="O197:O198"/>
    <mergeCell ref="P197:P198"/>
    <mergeCell ref="T149:T150"/>
    <mergeCell ref="U149:U150"/>
    <mergeCell ref="V149:V150"/>
    <mergeCell ref="T229:T230"/>
    <mergeCell ref="U229:U230"/>
    <mergeCell ref="AD229:AD230"/>
    <mergeCell ref="L189:L190"/>
    <mergeCell ref="M193:M194"/>
    <mergeCell ref="B148:F148"/>
    <mergeCell ref="P229:P230"/>
    <mergeCell ref="R229:R230"/>
    <mergeCell ref="AD151:AD152"/>
    <mergeCell ref="AD231:AD232"/>
    <mergeCell ref="U231:U232"/>
    <mergeCell ref="V231:V232"/>
    <mergeCell ref="W231:W232"/>
    <mergeCell ref="X231:X232"/>
    <mergeCell ref="U227:U228"/>
    <mergeCell ref="V227:V228"/>
    <mergeCell ref="W227:W228"/>
    <mergeCell ref="X227:X228"/>
    <mergeCell ref="Y227:Y228"/>
    <mergeCell ref="H227:H228"/>
    <mergeCell ref="L227:L228"/>
    <mergeCell ref="M227:M228"/>
    <mergeCell ref="H153:H154"/>
    <mergeCell ref="I153:I154"/>
    <mergeCell ref="G157:G158"/>
    <mergeCell ref="H157:H158"/>
    <mergeCell ref="S231:S232"/>
    <mergeCell ref="Q227:Q228"/>
    <mergeCell ref="Q229:Q230"/>
    <mergeCell ref="H189:H190"/>
    <mergeCell ref="I189:I190"/>
    <mergeCell ref="S193:S194"/>
    <mergeCell ref="S203:S204"/>
    <mergeCell ref="O209:O210"/>
    <mergeCell ref="P209:P210"/>
    <mergeCell ref="AB227:AB228"/>
    <mergeCell ref="AC227:AC228"/>
    <mergeCell ref="K229:K230"/>
    <mergeCell ref="Q197:Q198"/>
    <mergeCell ref="R197:R198"/>
    <mergeCell ref="Q205:Q206"/>
    <mergeCell ref="AF231:AF232"/>
    <mergeCell ref="AG231:AG232"/>
    <mergeCell ref="AF189:AF190"/>
    <mergeCell ref="AC231:AC232"/>
    <mergeCell ref="N159:N160"/>
    <mergeCell ref="AF191:AF192"/>
    <mergeCell ref="J197:J198"/>
    <mergeCell ref="K197:K198"/>
    <mergeCell ref="A143:A144"/>
    <mergeCell ref="B143:F143"/>
    <mergeCell ref="G143:G144"/>
    <mergeCell ref="H143:H144"/>
    <mergeCell ref="I143:I144"/>
    <mergeCell ref="G153:G154"/>
    <mergeCell ref="M153:M154"/>
    <mergeCell ref="AF151:AF152"/>
    <mergeCell ref="AG151:AG152"/>
    <mergeCell ref="B151:F151"/>
    <mergeCell ref="G151:G152"/>
    <mergeCell ref="H151:H152"/>
    <mergeCell ref="I151:I152"/>
    <mergeCell ref="J151:J152"/>
    <mergeCell ref="K151:K152"/>
    <mergeCell ref="AG157:AG158"/>
    <mergeCell ref="B155:F155"/>
    <mergeCell ref="G155:G156"/>
    <mergeCell ref="S149:S150"/>
    <mergeCell ref="AF145:AF146"/>
    <mergeCell ref="AG145:AG146"/>
    <mergeCell ref="AD155:AD156"/>
    <mergeCell ref="AF155:AF156"/>
    <mergeCell ref="S153:S154"/>
    <mergeCell ref="B227:F227"/>
    <mergeCell ref="M189:M190"/>
    <mergeCell ref="N189:N190"/>
    <mergeCell ref="N191:N192"/>
    <mergeCell ref="H197:H198"/>
    <mergeCell ref="I197:I198"/>
    <mergeCell ref="H199:H200"/>
    <mergeCell ref="I199:I200"/>
    <mergeCell ref="R227:R228"/>
    <mergeCell ref="AH157:AL158"/>
    <mergeCell ref="AM157:AM158"/>
    <mergeCell ref="H155:H156"/>
    <mergeCell ref="I155:I156"/>
    <mergeCell ref="J155:J156"/>
    <mergeCell ref="K155:K156"/>
    <mergeCell ref="AG161:AG162"/>
    <mergeCell ref="AH161:AL162"/>
    <mergeCell ref="AM161:AM162"/>
    <mergeCell ref="M159:M160"/>
    <mergeCell ref="G189:G190"/>
    <mergeCell ref="O159:O160"/>
    <mergeCell ref="P159:P160"/>
    <mergeCell ref="N193:N194"/>
    <mergeCell ref="O193:O194"/>
    <mergeCell ref="P193:P194"/>
    <mergeCell ref="AF193:AF194"/>
    <mergeCell ref="B159:F159"/>
    <mergeCell ref="S197:S198"/>
    <mergeCell ref="B192:F192"/>
    <mergeCell ref="AG155:AG156"/>
    <mergeCell ref="S155:S156"/>
    <mergeCell ref="T155:T156"/>
    <mergeCell ref="N237:N238"/>
    <mergeCell ref="B195:F195"/>
    <mergeCell ref="B196:F196"/>
    <mergeCell ref="B193:F193"/>
    <mergeCell ref="B194:F194"/>
    <mergeCell ref="B234:F234"/>
    <mergeCell ref="K233:K234"/>
    <mergeCell ref="J189:J190"/>
    <mergeCell ref="K189:K190"/>
    <mergeCell ref="J229:J230"/>
    <mergeCell ref="I229:I230"/>
    <mergeCell ref="G229:G230"/>
    <mergeCell ref="H229:H230"/>
    <mergeCell ref="R145:R146"/>
    <mergeCell ref="B184:F184"/>
    <mergeCell ref="I157:I158"/>
    <mergeCell ref="J157:J158"/>
    <mergeCell ref="B158:F158"/>
    <mergeCell ref="K157:K158"/>
    <mergeCell ref="L157:L158"/>
    <mergeCell ref="M157:M158"/>
    <mergeCell ref="G159:G160"/>
    <mergeCell ref="H159:H160"/>
    <mergeCell ref="K159:K160"/>
    <mergeCell ref="M149:M150"/>
    <mergeCell ref="Q147:Q148"/>
    <mergeCell ref="P145:P146"/>
    <mergeCell ref="B160:F160"/>
    <mergeCell ref="L169:L170"/>
    <mergeCell ref="K165:K166"/>
    <mergeCell ref="B209:F209"/>
    <mergeCell ref="L197:L198"/>
    <mergeCell ref="G209:G210"/>
    <mergeCell ref="H209:H210"/>
    <mergeCell ref="I209:I210"/>
    <mergeCell ref="J209:J210"/>
    <mergeCell ref="K209:K210"/>
    <mergeCell ref="P213:P214"/>
    <mergeCell ref="T231:T232"/>
    <mergeCell ref="G195:G196"/>
    <mergeCell ref="H195:H196"/>
    <mergeCell ref="S229:S230"/>
    <mergeCell ref="T197:T198"/>
    <mergeCell ref="M201:M202"/>
    <mergeCell ref="N201:N202"/>
    <mergeCell ref="M199:M200"/>
    <mergeCell ref="N199:N200"/>
    <mergeCell ref="L205:L206"/>
    <mergeCell ref="M205:M206"/>
    <mergeCell ref="N205:N206"/>
    <mergeCell ref="O205:O206"/>
    <mergeCell ref="O201:O202"/>
    <mergeCell ref="P201:P202"/>
    <mergeCell ref="P205:P206"/>
    <mergeCell ref="S227:S228"/>
    <mergeCell ref="T227:T228"/>
    <mergeCell ref="M209:M210"/>
    <mergeCell ref="N209:N210"/>
    <mergeCell ref="L213:L214"/>
    <mergeCell ref="M213:M214"/>
    <mergeCell ref="N213:N214"/>
    <mergeCell ref="O213:O214"/>
    <mergeCell ref="M197:M198"/>
    <mergeCell ref="N197:N198"/>
    <mergeCell ref="B213:F213"/>
    <mergeCell ref="A235:A236"/>
    <mergeCell ref="K235:K236"/>
    <mergeCell ref="N235:N236"/>
    <mergeCell ref="L237:L238"/>
    <mergeCell ref="M237:M238"/>
    <mergeCell ref="I239:I240"/>
    <mergeCell ref="L235:L236"/>
    <mergeCell ref="A239:A240"/>
    <mergeCell ref="B239:F239"/>
    <mergeCell ref="G239:G240"/>
    <mergeCell ref="X239:X240"/>
    <mergeCell ref="Q233:Q234"/>
    <mergeCell ref="R233:R234"/>
    <mergeCell ref="U233:U234"/>
    <mergeCell ref="V235:V236"/>
    <mergeCell ref="W235:W236"/>
    <mergeCell ref="X235:X236"/>
    <mergeCell ref="S239:S240"/>
    <mergeCell ref="M235:M236"/>
    <mergeCell ref="O235:O236"/>
    <mergeCell ref="P235:P236"/>
    <mergeCell ref="B240:F240"/>
    <mergeCell ref="O237:O238"/>
    <mergeCell ref="S233:S234"/>
    <mergeCell ref="T233:T234"/>
    <mergeCell ref="S235:S236"/>
    <mergeCell ref="T239:T240"/>
    <mergeCell ref="R239:R240"/>
    <mergeCell ref="S237:S238"/>
    <mergeCell ref="B236:F236"/>
    <mergeCell ref="K237:K238"/>
    <mergeCell ref="Z235:Z236"/>
    <mergeCell ref="AA235:AA236"/>
    <mergeCell ref="AB235:AB236"/>
    <mergeCell ref="AB239:AB240"/>
    <mergeCell ref="AC239:AC240"/>
    <mergeCell ref="Y239:Y240"/>
    <mergeCell ref="Z239:Z240"/>
    <mergeCell ref="AC233:AC234"/>
    <mergeCell ref="Z233:Z234"/>
    <mergeCell ref="AA239:AA240"/>
    <mergeCell ref="R235:R236"/>
    <mergeCell ref="AA233:AA234"/>
    <mergeCell ref="AB233:AB234"/>
    <mergeCell ref="Y235:Y236"/>
    <mergeCell ref="V233:V234"/>
    <mergeCell ref="W233:W234"/>
    <mergeCell ref="X233:X234"/>
    <mergeCell ref="AC235:AC236"/>
    <mergeCell ref="W239:W240"/>
    <mergeCell ref="T235:T236"/>
    <mergeCell ref="U235:U236"/>
    <mergeCell ref="U239:U240"/>
    <mergeCell ref="V239:V240"/>
    <mergeCell ref="R237:R238"/>
    <mergeCell ref="Y233:Y234"/>
    <mergeCell ref="X237:X238"/>
    <mergeCell ref="Y237:Y238"/>
    <mergeCell ref="Z237:Z238"/>
    <mergeCell ref="AA237:AA238"/>
    <mergeCell ref="AQ237:AQ238"/>
    <mergeCell ref="AR237:AR238"/>
    <mergeCell ref="AO239:AO240"/>
    <mergeCell ref="AN239:AN240"/>
    <mergeCell ref="AR233:AR234"/>
    <mergeCell ref="AF235:AF236"/>
    <mergeCell ref="AG235:AG236"/>
    <mergeCell ref="AH235:AL236"/>
    <mergeCell ref="AM235:AM236"/>
    <mergeCell ref="AF237:AF238"/>
    <mergeCell ref="AN235:AN236"/>
    <mergeCell ref="AO235:AO236"/>
    <mergeCell ref="AQ233:AQ234"/>
    <mergeCell ref="AO237:AO238"/>
    <mergeCell ref="AN233:AN234"/>
    <mergeCell ref="AN237:AN238"/>
    <mergeCell ref="AO233:AO234"/>
    <mergeCell ref="AF233:AF234"/>
    <mergeCell ref="AG233:AG234"/>
    <mergeCell ref="AH233:AL234"/>
    <mergeCell ref="AM233:AM234"/>
    <mergeCell ref="AF239:AF240"/>
    <mergeCell ref="AG239:AG240"/>
    <mergeCell ref="AH239:AL240"/>
    <mergeCell ref="AM239:AM240"/>
    <mergeCell ref="AG237:AG238"/>
    <mergeCell ref="AH237:AL238"/>
    <mergeCell ref="AM237:AM238"/>
    <mergeCell ref="W243:W244"/>
    <mergeCell ref="B244:F244"/>
    <mergeCell ref="S243:S244"/>
    <mergeCell ref="T243:T244"/>
    <mergeCell ref="U243:U244"/>
    <mergeCell ref="R243:R244"/>
    <mergeCell ref="AO241:AO242"/>
    <mergeCell ref="B242:F242"/>
    <mergeCell ref="B243:F243"/>
    <mergeCell ref="G243:G244"/>
    <mergeCell ref="H243:H244"/>
    <mergeCell ref="I243:I244"/>
    <mergeCell ref="J243:J244"/>
    <mergeCell ref="K243:K244"/>
    <mergeCell ref="L243:L244"/>
    <mergeCell ref="M243:M244"/>
    <mergeCell ref="AH241:AL242"/>
    <mergeCell ref="AM241:AM242"/>
    <mergeCell ref="AM243:AM244"/>
    <mergeCell ref="AN241:AN242"/>
    <mergeCell ref="AH243:AL244"/>
    <mergeCell ref="AG241:AG242"/>
    <mergeCell ref="AB241:AB242"/>
    <mergeCell ref="AC241:AC242"/>
    <mergeCell ref="AD241:AD242"/>
    <mergeCell ref="AF241:AF242"/>
    <mergeCell ref="B241:F241"/>
    <mergeCell ref="AF243:AF244"/>
    <mergeCell ref="AG243:AG244"/>
    <mergeCell ref="AN243:AN244"/>
    <mergeCell ref="AO243:AO244"/>
    <mergeCell ref="B245:F245"/>
    <mergeCell ref="G245:G246"/>
    <mergeCell ref="H245:H246"/>
    <mergeCell ref="AN247:AN248"/>
    <mergeCell ref="AO247:AO248"/>
    <mergeCell ref="AQ247:AQ248"/>
    <mergeCell ref="B247:F247"/>
    <mergeCell ref="G247:G248"/>
    <mergeCell ref="H247:H248"/>
    <mergeCell ref="I247:I248"/>
    <mergeCell ref="J247:J248"/>
    <mergeCell ref="K247:K248"/>
    <mergeCell ref="L247:L248"/>
    <mergeCell ref="M247:M248"/>
    <mergeCell ref="N247:N248"/>
    <mergeCell ref="AF247:AF248"/>
    <mergeCell ref="S241:S242"/>
    <mergeCell ref="T241:T242"/>
    <mergeCell ref="U241:U242"/>
    <mergeCell ref="V241:V242"/>
    <mergeCell ref="W241:W242"/>
    <mergeCell ref="X241:X242"/>
    <mergeCell ref="Y241:Y242"/>
    <mergeCell ref="Z241:Z242"/>
    <mergeCell ref="AA241:AA242"/>
    <mergeCell ref="AB243:AB244"/>
    <mergeCell ref="AC243:AC244"/>
    <mergeCell ref="AD243:AD244"/>
    <mergeCell ref="Y247:Y248"/>
    <mergeCell ref="Z247:Z248"/>
    <mergeCell ref="AA247:AA248"/>
    <mergeCell ref="AB247:AB248"/>
    <mergeCell ref="AH247:AL248"/>
    <mergeCell ref="AM247:AM248"/>
    <mergeCell ref="Z245:Z246"/>
    <mergeCell ref="AA245:AA246"/>
    <mergeCell ref="AB245:AB246"/>
    <mergeCell ref="AC245:AC246"/>
    <mergeCell ref="AD245:AD246"/>
    <mergeCell ref="AF245:AF246"/>
    <mergeCell ref="S245:S246"/>
    <mergeCell ref="T245:T246"/>
    <mergeCell ref="U245:U246"/>
    <mergeCell ref="V245:V246"/>
    <mergeCell ref="W245:W246"/>
    <mergeCell ref="X245:X246"/>
    <mergeCell ref="K245:K246"/>
    <mergeCell ref="L245:L246"/>
    <mergeCell ref="M245:M246"/>
    <mergeCell ref="N245:N246"/>
    <mergeCell ref="O245:O246"/>
    <mergeCell ref="P245:P246"/>
    <mergeCell ref="W247:W248"/>
    <mergeCell ref="X247:X248"/>
    <mergeCell ref="AC247:AC248"/>
    <mergeCell ref="AD247:AD248"/>
    <mergeCell ref="Y245:Y246"/>
    <mergeCell ref="AR247:AR248"/>
    <mergeCell ref="B248:F248"/>
    <mergeCell ref="A249:A250"/>
    <mergeCell ref="B249:F249"/>
    <mergeCell ref="G249:G250"/>
    <mergeCell ref="H249:H250"/>
    <mergeCell ref="I249:I250"/>
    <mergeCell ref="AG245:AG246"/>
    <mergeCell ref="AN245:AN246"/>
    <mergeCell ref="AO245:AO246"/>
    <mergeCell ref="B246:F246"/>
    <mergeCell ref="I245:I246"/>
    <mergeCell ref="J245:J246"/>
    <mergeCell ref="O247:O248"/>
    <mergeCell ref="P247:P248"/>
    <mergeCell ref="S247:S248"/>
    <mergeCell ref="T247:T248"/>
    <mergeCell ref="U247:U248"/>
    <mergeCell ref="V247:V248"/>
    <mergeCell ref="AH245:AL246"/>
    <mergeCell ref="AM245:AM246"/>
    <mergeCell ref="AO249:AO250"/>
    <mergeCell ref="AF249:AF250"/>
    <mergeCell ref="AG249:AG250"/>
    <mergeCell ref="O249:O250"/>
    <mergeCell ref="J249:J250"/>
    <mergeCell ref="AH249:AL250"/>
    <mergeCell ref="AM249:AM250"/>
    <mergeCell ref="AN249:AN250"/>
    <mergeCell ref="AQ249:AQ250"/>
    <mergeCell ref="B250:F250"/>
    <mergeCell ref="AG247:AG248"/>
    <mergeCell ref="B286:F286"/>
    <mergeCell ref="AF275:AF276"/>
    <mergeCell ref="B289:F289"/>
    <mergeCell ref="B287:F287"/>
    <mergeCell ref="B288:F288"/>
    <mergeCell ref="G287:G288"/>
    <mergeCell ref="H287:H288"/>
    <mergeCell ref="I287:I288"/>
    <mergeCell ref="AD249:AD250"/>
    <mergeCell ref="S251:S252"/>
    <mergeCell ref="T251:T252"/>
    <mergeCell ref="U251:U252"/>
    <mergeCell ref="V251:V252"/>
    <mergeCell ref="W251:W252"/>
    <mergeCell ref="X251:X252"/>
    <mergeCell ref="Y251:Y252"/>
    <mergeCell ref="Z251:Z252"/>
    <mergeCell ref="AA251:AA252"/>
    <mergeCell ref="X249:X250"/>
    <mergeCell ref="Y249:Y250"/>
    <mergeCell ref="Z249:Z250"/>
    <mergeCell ref="AA249:AA250"/>
    <mergeCell ref="AB249:AB250"/>
    <mergeCell ref="AC249:AC250"/>
    <mergeCell ref="P249:P250"/>
    <mergeCell ref="S249:S250"/>
    <mergeCell ref="T249:T250"/>
    <mergeCell ref="U249:U250"/>
    <mergeCell ref="V249:V250"/>
    <mergeCell ref="W249:W250"/>
    <mergeCell ref="AD287:AD288"/>
    <mergeCell ref="AF287:AF288"/>
    <mergeCell ref="AF285:AF286"/>
    <mergeCell ref="M285:M286"/>
    <mergeCell ref="N285:N286"/>
    <mergeCell ref="O285:O286"/>
    <mergeCell ref="P285:P286"/>
    <mergeCell ref="J293:J294"/>
    <mergeCell ref="AA295:AA296"/>
    <mergeCell ref="O295:O296"/>
    <mergeCell ref="P295:P296"/>
    <mergeCell ref="S295:S296"/>
    <mergeCell ref="T295:T296"/>
    <mergeCell ref="U295:U296"/>
    <mergeCell ref="V295:V296"/>
    <mergeCell ref="M295:M296"/>
    <mergeCell ref="N295:N296"/>
    <mergeCell ref="Y281:Y282"/>
    <mergeCell ref="N281:N282"/>
    <mergeCell ref="O281:O282"/>
    <mergeCell ref="P281:P282"/>
    <mergeCell ref="Q281:Q282"/>
    <mergeCell ref="R281:R282"/>
    <mergeCell ref="S281:S282"/>
    <mergeCell ref="Y285:Y286"/>
    <mergeCell ref="Z285:Z286"/>
    <mergeCell ref="AA285:AA286"/>
    <mergeCell ref="AB285:AB286"/>
    <mergeCell ref="Y291:Y292"/>
    <mergeCell ref="Z291:Z292"/>
    <mergeCell ref="O291:O292"/>
    <mergeCell ref="P291:P292"/>
    <mergeCell ref="Q291:Q292"/>
    <mergeCell ref="R291:R292"/>
    <mergeCell ref="U299:U300"/>
    <mergeCell ref="V299:V300"/>
    <mergeCell ref="W299:W300"/>
    <mergeCell ref="X299:X300"/>
    <mergeCell ref="Y299:Y300"/>
    <mergeCell ref="Z299:Z300"/>
    <mergeCell ref="W295:W296"/>
    <mergeCell ref="X295:X296"/>
    <mergeCell ref="Y295:Y296"/>
    <mergeCell ref="Z295:Z296"/>
    <mergeCell ref="R299:R300"/>
    <mergeCell ref="S299:S300"/>
    <mergeCell ref="X297:X298"/>
    <mergeCell ref="Y297:Y298"/>
    <mergeCell ref="Z297:Z298"/>
    <mergeCell ref="T297:T298"/>
    <mergeCell ref="U297:U298"/>
    <mergeCell ref="V297:V298"/>
    <mergeCell ref="W297:W298"/>
    <mergeCell ref="AD285:AD286"/>
    <mergeCell ref="S285:S286"/>
    <mergeCell ref="T285:T286"/>
    <mergeCell ref="U285:U286"/>
    <mergeCell ref="V285:V286"/>
    <mergeCell ref="W285:W286"/>
    <mergeCell ref="X285:X286"/>
    <mergeCell ref="AG295:AG296"/>
    <mergeCell ref="AH295:AL296"/>
    <mergeCell ref="AM295:AM296"/>
    <mergeCell ref="AN295:AN296"/>
    <mergeCell ref="AO295:AO296"/>
    <mergeCell ref="AM333:AM334"/>
    <mergeCell ref="AN333:AN334"/>
    <mergeCell ref="AO333:AO334"/>
    <mergeCell ref="AO331:AO332"/>
    <mergeCell ref="AO307:AO308"/>
    <mergeCell ref="AN299:AN300"/>
    <mergeCell ref="AO305:AO306"/>
    <mergeCell ref="AF333:AF334"/>
    <mergeCell ref="AG333:AG334"/>
    <mergeCell ref="AN329:AN330"/>
    <mergeCell ref="AN331:AN332"/>
    <mergeCell ref="AB329:AB330"/>
    <mergeCell ref="AO299:AO300"/>
    <mergeCell ref="AD299:AD300"/>
    <mergeCell ref="AF299:AF300"/>
    <mergeCell ref="AG299:AG300"/>
    <mergeCell ref="AH299:AL300"/>
    <mergeCell ref="AM299:AM300"/>
    <mergeCell ref="AB299:AB300"/>
    <mergeCell ref="AC299:AC300"/>
    <mergeCell ref="A333:A334"/>
    <mergeCell ref="B333:F333"/>
    <mergeCell ref="G333:G334"/>
    <mergeCell ref="H333:H334"/>
    <mergeCell ref="I333:I334"/>
    <mergeCell ref="J335:J336"/>
    <mergeCell ref="K335:K336"/>
    <mergeCell ref="L335:L336"/>
    <mergeCell ref="M335:M336"/>
    <mergeCell ref="N335:N336"/>
    <mergeCell ref="O335:O336"/>
    <mergeCell ref="B334:F334"/>
    <mergeCell ref="A335:A336"/>
    <mergeCell ref="B335:F335"/>
    <mergeCell ref="G335:G336"/>
    <mergeCell ref="H335:H336"/>
    <mergeCell ref="I335:I336"/>
    <mergeCell ref="J333:J334"/>
    <mergeCell ref="K333:K334"/>
    <mergeCell ref="L333:L334"/>
    <mergeCell ref="B336:F336"/>
    <mergeCell ref="AO335:AO336"/>
    <mergeCell ref="AQ335:AQ336"/>
    <mergeCell ref="AR335:AR336"/>
    <mergeCell ref="AN337:AN338"/>
    <mergeCell ref="AO337:AO338"/>
    <mergeCell ref="AQ337:AQ338"/>
    <mergeCell ref="AR337:AR338"/>
    <mergeCell ref="AM329:AM330"/>
    <mergeCell ref="AQ329:AQ330"/>
    <mergeCell ref="AR329:AR330"/>
    <mergeCell ref="AF331:AF332"/>
    <mergeCell ref="AG331:AG332"/>
    <mergeCell ref="AH331:AL332"/>
    <mergeCell ref="AM331:AM332"/>
    <mergeCell ref="AQ331:AQ332"/>
    <mergeCell ref="AR331:AR332"/>
    <mergeCell ref="AO329:AO330"/>
    <mergeCell ref="AR333:AR334"/>
    <mergeCell ref="AN335:AN336"/>
    <mergeCell ref="AG337:AG338"/>
    <mergeCell ref="AH337:AL338"/>
    <mergeCell ref="AM337:AM338"/>
    <mergeCell ref="AF337:AF338"/>
    <mergeCell ref="AQ333:AQ334"/>
    <mergeCell ref="AF335:AF336"/>
    <mergeCell ref="AH329:AL330"/>
    <mergeCell ref="AG335:AG336"/>
    <mergeCell ref="AH335:AL336"/>
    <mergeCell ref="AH333:AL334"/>
    <mergeCell ref="A337:A338"/>
    <mergeCell ref="B337:F337"/>
    <mergeCell ref="G337:G338"/>
    <mergeCell ref="H337:H338"/>
    <mergeCell ref="I337:I338"/>
    <mergeCell ref="X339:X340"/>
    <mergeCell ref="Y339:Y340"/>
    <mergeCell ref="Z339:Z340"/>
    <mergeCell ref="AA339:AA340"/>
    <mergeCell ref="AB339:AB340"/>
    <mergeCell ref="AC339:AC340"/>
    <mergeCell ref="P339:P340"/>
    <mergeCell ref="S339:S340"/>
    <mergeCell ref="T339:T340"/>
    <mergeCell ref="U339:U340"/>
    <mergeCell ref="V339:V340"/>
    <mergeCell ref="W339:W340"/>
    <mergeCell ref="J339:J340"/>
    <mergeCell ref="K339:K340"/>
    <mergeCell ref="L339:L340"/>
    <mergeCell ref="M339:M340"/>
    <mergeCell ref="N339:N340"/>
    <mergeCell ref="O339:O340"/>
    <mergeCell ref="B338:F338"/>
    <mergeCell ref="A339:A340"/>
    <mergeCell ref="B339:F339"/>
    <mergeCell ref="G339:G340"/>
    <mergeCell ref="AC337:AC338"/>
    <mergeCell ref="Q339:Q340"/>
    <mergeCell ref="R339:R340"/>
    <mergeCell ref="Z337:Z338"/>
    <mergeCell ref="AA337:AA338"/>
    <mergeCell ref="AR343:AR344"/>
    <mergeCell ref="B344:F344"/>
    <mergeCell ref="G343:G344"/>
    <mergeCell ref="H343:H344"/>
    <mergeCell ref="I343:I344"/>
    <mergeCell ref="J343:J344"/>
    <mergeCell ref="K343:K344"/>
    <mergeCell ref="L343:L344"/>
    <mergeCell ref="P337:P338"/>
    <mergeCell ref="S337:S338"/>
    <mergeCell ref="T337:T338"/>
    <mergeCell ref="U337:U338"/>
    <mergeCell ref="V337:V338"/>
    <mergeCell ref="Q337:Q338"/>
    <mergeCell ref="R337:R338"/>
    <mergeCell ref="J337:J338"/>
    <mergeCell ref="K337:K338"/>
    <mergeCell ref="L337:L338"/>
    <mergeCell ref="M337:M338"/>
    <mergeCell ref="N337:N338"/>
    <mergeCell ref="O337:O338"/>
    <mergeCell ref="H339:H340"/>
    <mergeCell ref="I339:I340"/>
    <mergeCell ref="N341:N342"/>
    <mergeCell ref="O341:O342"/>
    <mergeCell ref="AM339:AM340"/>
    <mergeCell ref="J341:J342"/>
    <mergeCell ref="K341:K342"/>
    <mergeCell ref="L341:L342"/>
    <mergeCell ref="M341:M342"/>
    <mergeCell ref="X341:X342"/>
    <mergeCell ref="Y341:Y342"/>
    <mergeCell ref="A345:A346"/>
    <mergeCell ref="AN339:AN340"/>
    <mergeCell ref="AO339:AO340"/>
    <mergeCell ref="AQ339:AQ340"/>
    <mergeCell ref="AR339:AR340"/>
    <mergeCell ref="B340:F340"/>
    <mergeCell ref="A341:A342"/>
    <mergeCell ref="B341:F341"/>
    <mergeCell ref="G341:G342"/>
    <mergeCell ref="H341:H342"/>
    <mergeCell ref="I341:I342"/>
    <mergeCell ref="AA343:AA344"/>
    <mergeCell ref="AB343:AB344"/>
    <mergeCell ref="AC343:AC344"/>
    <mergeCell ref="AF343:AF344"/>
    <mergeCell ref="AG343:AG344"/>
    <mergeCell ref="AH343:AL344"/>
    <mergeCell ref="U343:U344"/>
    <mergeCell ref="V343:V344"/>
    <mergeCell ref="W343:W344"/>
    <mergeCell ref="X343:X344"/>
    <mergeCell ref="Y343:Y344"/>
    <mergeCell ref="Z343:Z344"/>
    <mergeCell ref="M343:M344"/>
    <mergeCell ref="N343:N344"/>
    <mergeCell ref="O343:O344"/>
    <mergeCell ref="P343:P344"/>
    <mergeCell ref="S343:S344"/>
    <mergeCell ref="AN341:AN342"/>
    <mergeCell ref="AO341:AO342"/>
    <mergeCell ref="AQ341:AQ342"/>
    <mergeCell ref="AN345:AN346"/>
    <mergeCell ref="Z341:Z342"/>
    <mergeCell ref="AA341:AA342"/>
    <mergeCell ref="AB341:AB342"/>
    <mergeCell ref="AC341:AC342"/>
    <mergeCell ref="P341:P342"/>
    <mergeCell ref="S341:S342"/>
    <mergeCell ref="T341:T342"/>
    <mergeCell ref="U341:U342"/>
    <mergeCell ref="V341:V342"/>
    <mergeCell ref="W341:W342"/>
    <mergeCell ref="T343:T344"/>
    <mergeCell ref="B345:F345"/>
    <mergeCell ref="G345:G346"/>
    <mergeCell ref="H345:H346"/>
    <mergeCell ref="I345:I346"/>
    <mergeCell ref="J345:J346"/>
    <mergeCell ref="K345:K346"/>
    <mergeCell ref="L345:L346"/>
    <mergeCell ref="B346:F346"/>
    <mergeCell ref="B342:F342"/>
    <mergeCell ref="Q341:Q342"/>
    <mergeCell ref="AN343:AN344"/>
    <mergeCell ref="AO343:AO344"/>
    <mergeCell ref="AQ343:AQ344"/>
    <mergeCell ref="AA345:AA346"/>
    <mergeCell ref="AB345:AB346"/>
    <mergeCell ref="AC345:AC346"/>
    <mergeCell ref="AF345:AF346"/>
    <mergeCell ref="U347:U348"/>
    <mergeCell ref="V347:V348"/>
    <mergeCell ref="W347:W348"/>
    <mergeCell ref="X347:X348"/>
    <mergeCell ref="Y347:Y348"/>
    <mergeCell ref="Z347:Z348"/>
    <mergeCell ref="M347:M348"/>
    <mergeCell ref="N347:N348"/>
    <mergeCell ref="O347:O348"/>
    <mergeCell ref="P347:P348"/>
    <mergeCell ref="S347:S348"/>
    <mergeCell ref="T347:T348"/>
    <mergeCell ref="AG347:AG348"/>
    <mergeCell ref="AF347:AF348"/>
    <mergeCell ref="AO345:AO346"/>
    <mergeCell ref="AQ345:AQ346"/>
    <mergeCell ref="A343:A344"/>
    <mergeCell ref="B343:F343"/>
    <mergeCell ref="I351:I352"/>
    <mergeCell ref="J351:J352"/>
    <mergeCell ref="K351:K352"/>
    <mergeCell ref="Q349:Q350"/>
    <mergeCell ref="AG345:AG346"/>
    <mergeCell ref="AH345:AL346"/>
    <mergeCell ref="U345:U346"/>
    <mergeCell ref="V345:V346"/>
    <mergeCell ref="W345:W346"/>
    <mergeCell ref="X345:X346"/>
    <mergeCell ref="AM345:AM346"/>
    <mergeCell ref="AM349:AM350"/>
    <mergeCell ref="AN349:AN350"/>
    <mergeCell ref="AO349:AO350"/>
    <mergeCell ref="AN347:AN348"/>
    <mergeCell ref="AO347:AO348"/>
    <mergeCell ref="Y345:Y346"/>
    <mergeCell ref="Z345:Z346"/>
    <mergeCell ref="M345:M346"/>
    <mergeCell ref="N345:N346"/>
    <mergeCell ref="O345:O346"/>
    <mergeCell ref="P345:P346"/>
    <mergeCell ref="S345:S346"/>
    <mergeCell ref="T345:T346"/>
    <mergeCell ref="Q345:Q346"/>
    <mergeCell ref="R345:R346"/>
    <mergeCell ref="Q347:Q348"/>
    <mergeCell ref="R347:R348"/>
    <mergeCell ref="AD347:AD348"/>
    <mergeCell ref="AA347:AA348"/>
    <mergeCell ref="R349:R350"/>
    <mergeCell ref="A349:A350"/>
    <mergeCell ref="B349:F349"/>
    <mergeCell ref="G349:G350"/>
    <mergeCell ref="H349:H350"/>
    <mergeCell ref="I349:I350"/>
    <mergeCell ref="J349:J350"/>
    <mergeCell ref="B350:F350"/>
    <mergeCell ref="AQ347:AQ348"/>
    <mergeCell ref="AR347:AR348"/>
    <mergeCell ref="B348:F348"/>
    <mergeCell ref="K349:K350"/>
    <mergeCell ref="L349:L350"/>
    <mergeCell ref="M349:M350"/>
    <mergeCell ref="N349:N350"/>
    <mergeCell ref="AQ349:AQ350"/>
    <mergeCell ref="O349:O350"/>
    <mergeCell ref="P349:P350"/>
    <mergeCell ref="AD349:AD350"/>
    <mergeCell ref="AF349:AF350"/>
    <mergeCell ref="AG349:AG350"/>
    <mergeCell ref="AH349:AL350"/>
    <mergeCell ref="A347:A348"/>
    <mergeCell ref="G347:G348"/>
    <mergeCell ref="H347:H348"/>
    <mergeCell ref="I347:I348"/>
    <mergeCell ref="J347:J348"/>
    <mergeCell ref="K347:K348"/>
    <mergeCell ref="L347:L348"/>
    <mergeCell ref="B347:F347"/>
    <mergeCell ref="AB347:AB348"/>
    <mergeCell ref="AC347:AC348"/>
    <mergeCell ref="AN351:AN352"/>
    <mergeCell ref="AO351:AO352"/>
    <mergeCell ref="AQ351:AQ352"/>
    <mergeCell ref="AG351:AG352"/>
    <mergeCell ref="AR349:AR350"/>
    <mergeCell ref="X349:X350"/>
    <mergeCell ref="Y349:Y350"/>
    <mergeCell ref="Z349:Z350"/>
    <mergeCell ref="AA349:AA350"/>
    <mergeCell ref="AB349:AB350"/>
    <mergeCell ref="AC349:AC350"/>
    <mergeCell ref="S349:S350"/>
    <mergeCell ref="T349:T350"/>
    <mergeCell ref="U349:U350"/>
    <mergeCell ref="V349:V350"/>
    <mergeCell ref="Z351:Z352"/>
    <mergeCell ref="AA351:AA352"/>
    <mergeCell ref="AB351:AB352"/>
    <mergeCell ref="AC351:AC352"/>
    <mergeCell ref="AD351:AD352"/>
    <mergeCell ref="AF351:AF352"/>
    <mergeCell ref="T351:T352"/>
    <mergeCell ref="U351:U352"/>
    <mergeCell ref="V351:V352"/>
    <mergeCell ref="W351:W352"/>
    <mergeCell ref="X351:X352"/>
    <mergeCell ref="Y351:Y352"/>
    <mergeCell ref="AH351:AL352"/>
    <mergeCell ref="AM351:AM352"/>
    <mergeCell ref="W349:W350"/>
    <mergeCell ref="P355:P356"/>
    <mergeCell ref="S355:S356"/>
    <mergeCell ref="T355:T356"/>
    <mergeCell ref="U355:U356"/>
    <mergeCell ref="V355:V356"/>
    <mergeCell ref="W355:W356"/>
    <mergeCell ref="Q355:Q356"/>
    <mergeCell ref="R355:R356"/>
    <mergeCell ref="J355:J356"/>
    <mergeCell ref="K355:K356"/>
    <mergeCell ref="L355:L356"/>
    <mergeCell ref="M355:M356"/>
    <mergeCell ref="N355:N356"/>
    <mergeCell ref="O355:O356"/>
    <mergeCell ref="B352:F352"/>
    <mergeCell ref="A355:A356"/>
    <mergeCell ref="B355:F355"/>
    <mergeCell ref="G355:G356"/>
    <mergeCell ref="H355:H356"/>
    <mergeCell ref="I355:I356"/>
    <mergeCell ref="A351:A352"/>
    <mergeCell ref="B351:F351"/>
    <mergeCell ref="G351:G352"/>
    <mergeCell ref="H351:H352"/>
    <mergeCell ref="L351:L352"/>
    <mergeCell ref="M351:M352"/>
    <mergeCell ref="N351:N352"/>
    <mergeCell ref="O351:O352"/>
    <mergeCell ref="P351:P352"/>
    <mergeCell ref="S351:S352"/>
    <mergeCell ref="Q351:Q352"/>
    <mergeCell ref="R351:R352"/>
    <mergeCell ref="AM357:AM358"/>
    <mergeCell ref="AF355:AF356"/>
    <mergeCell ref="U353:U354"/>
    <mergeCell ref="T367:T368"/>
    <mergeCell ref="U367:U368"/>
    <mergeCell ref="V367:V368"/>
    <mergeCell ref="W367:W368"/>
    <mergeCell ref="X367:X368"/>
    <mergeCell ref="Y367:Y368"/>
    <mergeCell ref="Z367:Z368"/>
    <mergeCell ref="AA367:AA368"/>
    <mergeCell ref="X355:X356"/>
    <mergeCell ref="Y355:Y356"/>
    <mergeCell ref="Z355:Z356"/>
    <mergeCell ref="AA355:AA356"/>
    <mergeCell ref="AB355:AB356"/>
    <mergeCell ref="AC355:AC356"/>
    <mergeCell ref="Y353:Y354"/>
    <mergeCell ref="Z353:Z354"/>
    <mergeCell ref="AA353:AA354"/>
    <mergeCell ref="AH361:AL362"/>
    <mergeCell ref="AM361:AM362"/>
    <mergeCell ref="AC359:AC360"/>
    <mergeCell ref="AD359:AD360"/>
    <mergeCell ref="AF359:AF360"/>
    <mergeCell ref="A367:A368"/>
    <mergeCell ref="B367:F367"/>
    <mergeCell ref="AN367:AN368"/>
    <mergeCell ref="AO367:AO368"/>
    <mergeCell ref="B368:F368"/>
    <mergeCell ref="A369:A370"/>
    <mergeCell ref="B369:F369"/>
    <mergeCell ref="G369:G370"/>
    <mergeCell ref="H369:H370"/>
    <mergeCell ref="I369:I370"/>
    <mergeCell ref="AD357:AD358"/>
    <mergeCell ref="AG367:AG368"/>
    <mergeCell ref="AH367:AL368"/>
    <mergeCell ref="AM367:AM368"/>
    <mergeCell ref="AF377:AF378"/>
    <mergeCell ref="B380:F380"/>
    <mergeCell ref="J369:J370"/>
    <mergeCell ref="K369:K370"/>
    <mergeCell ref="L369:L370"/>
    <mergeCell ref="M369:M370"/>
    <mergeCell ref="AN357:AN358"/>
    <mergeCell ref="AO357:AO358"/>
    <mergeCell ref="V357:V358"/>
    <mergeCell ref="W357:W358"/>
    <mergeCell ref="X357:X358"/>
    <mergeCell ref="Y357:Y358"/>
    <mergeCell ref="Z357:Z358"/>
    <mergeCell ref="AA357:AA358"/>
    <mergeCell ref="AB357:AB358"/>
    <mergeCell ref="AC357:AC358"/>
    <mergeCell ref="AB367:AB368"/>
    <mergeCell ref="AC367:AC368"/>
    <mergeCell ref="K399:K400"/>
    <mergeCell ref="L399:L400"/>
    <mergeCell ref="M399:M400"/>
    <mergeCell ref="N399:N400"/>
    <mergeCell ref="N369:N370"/>
    <mergeCell ref="AF373:AF374"/>
    <mergeCell ref="G367:G368"/>
    <mergeCell ref="H367:H368"/>
    <mergeCell ref="I367:I368"/>
    <mergeCell ref="J367:J368"/>
    <mergeCell ref="K367:K368"/>
    <mergeCell ref="L367:L368"/>
    <mergeCell ref="M367:M368"/>
    <mergeCell ref="N367:N368"/>
    <mergeCell ref="AD367:AD368"/>
    <mergeCell ref="AF367:AF368"/>
    <mergeCell ref="J371:J372"/>
    <mergeCell ref="K371:K372"/>
    <mergeCell ref="L371:L372"/>
    <mergeCell ref="M371:M372"/>
    <mergeCell ref="N371:N372"/>
    <mergeCell ref="O371:O372"/>
    <mergeCell ref="AF375:AF376"/>
    <mergeCell ref="M375:M376"/>
    <mergeCell ref="N375:N376"/>
    <mergeCell ref="O375:O376"/>
    <mergeCell ref="P375:P376"/>
    <mergeCell ref="Q375:Q376"/>
    <mergeCell ref="R375:R376"/>
    <mergeCell ref="O399:O400"/>
    <mergeCell ref="AD383:AD384"/>
    <mergeCell ref="AF383:AF384"/>
    <mergeCell ref="B396:F396"/>
    <mergeCell ref="B393:F393"/>
    <mergeCell ref="B394:F394"/>
    <mergeCell ref="B383:F383"/>
    <mergeCell ref="B384:F384"/>
    <mergeCell ref="B381:F381"/>
    <mergeCell ref="B382:F382"/>
    <mergeCell ref="B387:F387"/>
    <mergeCell ref="B388:F388"/>
    <mergeCell ref="B385:F385"/>
    <mergeCell ref="B386:F386"/>
    <mergeCell ref="O367:O368"/>
    <mergeCell ref="P367:P368"/>
    <mergeCell ref="S367:S368"/>
    <mergeCell ref="O373:O374"/>
    <mergeCell ref="P373:P374"/>
    <mergeCell ref="I377:I378"/>
    <mergeCell ref="J377:J378"/>
    <mergeCell ref="I385:I386"/>
    <mergeCell ref="J385:J386"/>
    <mergeCell ref="K385:K386"/>
    <mergeCell ref="L385:L386"/>
    <mergeCell ref="M385:M386"/>
    <mergeCell ref="N385:N386"/>
    <mergeCell ref="L383:L384"/>
    <mergeCell ref="M383:M384"/>
    <mergeCell ref="N383:N384"/>
    <mergeCell ref="O383:O384"/>
    <mergeCell ref="P383:P384"/>
    <mergeCell ref="B370:F370"/>
    <mergeCell ref="L389:L390"/>
    <mergeCell ref="M389:M390"/>
    <mergeCell ref="B397:F397"/>
    <mergeCell ref="B398:F398"/>
    <mergeCell ref="B403:F403"/>
    <mergeCell ref="B401:F401"/>
    <mergeCell ref="B402:F402"/>
    <mergeCell ref="A399:A400"/>
    <mergeCell ref="B399:F399"/>
    <mergeCell ref="V429:X429"/>
    <mergeCell ref="Q10:R10"/>
    <mergeCell ref="Q11:R12"/>
    <mergeCell ref="Q13:R15"/>
    <mergeCell ref="J428:K428"/>
    <mergeCell ref="M428:N428"/>
    <mergeCell ref="O428:P428"/>
    <mergeCell ref="S428:U428"/>
    <mergeCell ref="V428:X428"/>
    <mergeCell ref="J399:J400"/>
    <mergeCell ref="A429:I429"/>
    <mergeCell ref="J429:K429"/>
    <mergeCell ref="M429:N429"/>
    <mergeCell ref="O429:P429"/>
    <mergeCell ref="S429:U429"/>
    <mergeCell ref="B400:F400"/>
    <mergeCell ref="G399:G400"/>
    <mergeCell ref="H399:H400"/>
    <mergeCell ref="I399:I400"/>
    <mergeCell ref="S401:S402"/>
    <mergeCell ref="B391:F391"/>
    <mergeCell ref="B392:F392"/>
    <mergeCell ref="B389:F389"/>
    <mergeCell ref="B390:F390"/>
    <mergeCell ref="B395:F395"/>
  </mergeCells>
  <phoneticPr fontId="1" type="noConversion"/>
  <conditionalFormatting sqref="AO23:AO426">
    <cfRule type="cellIs" dxfId="1" priority="81" operator="equal">
      <formula>"0 nds "</formula>
    </cfRule>
    <cfRule type="cellIs" dxfId="0" priority="82" operator="greaterThan">
      <formula>-1</formula>
    </cfRule>
  </conditionalFormatting>
  <dataValidations xWindow="277" yWindow="665" count="27">
    <dataValidation allowBlank="1" showInputMessage="1" showErrorMessage="1" prompt="Latitude" sqref="B425:F425 B423:F423 B421:F421 B23:F23 B25:F25 B27:F27 B29:F29 B31:F31 B33:F33 B35:F35 B37:F37 B39:F39 B41:F41 B43:F43 B45:F45 B47:F47 B49:F49 B51:F51 B53:F53 B55:F55 B57:F57 B59:F59 B61:F61 B63:F63 B65:F65 B67:F67 B69:F69 B71:F71 B73:F73 B75:F75 B77:F77 B79:F79 B81:F81 B83:F83 B85:F85 B87:F87 B89:F89 B91:F91 B93:F93 B95:F95 B97:F97 B99:F99 B101:F101 B103:F103 B105:F105 B107:F107 B109:F109 B111:F111 B113:F113 B115:F115 B117:F117 B119:F119 B121:F121 B123:F123 B125:F125 B127:F127 B129:F129 B131:F131 B133:F133 B135:F135 B137:F137 B139:F139 B141:F141 B143:F143 B145:F145 B147:F147 B149:F149 B151:F151 B153:F153 B155:F155 B157:F157 B159:F159 B161:F161 B163:F163 B165:F165 B167:F167 B169:F169 B171:F171 B173:F173 B175:F175 B177:F177 B179:F179 B181:F181 B183:F183 B185:F185 B187:F187 B189:F189 B191:F191 B193:F193 B195:F195 B197:F197 B199:F199 B201:F201 B203:F203 B205:F205 B207:F207 B209:F209 B211:F211 B213:F213 B215:F215 B217:F217 B219:F219 B221:F221 B223:F223 B225:F225 B227:F227 B229:F229 B231:F231 B233:F233 B235:F235 B237:F237 B239:F239 B241:F241 B243:F243 B245:F245 B247:F247 B249:F249 B251:F251 B253:F253 B255:F255 B257:F257 B259:F259 B261:F261 B263:F263 B265:F265 B267:F267 B269:F269 B271:F271 B273:F273 B275:F275 B277:F277 B279:F279 B281:F281 B283:F283 B285:F285 B287:F287 B289:F289 B291:F291 B293:F293 B295:F295 B297:F297 B299:F299 B301:F301 B303:F303 B305:F305 B307:F307 B309:F309 B311:F311 B313:F313 B315:F315 B317:F317 B319:F319 B321:F321 B323:F323 B325:F325 B327:F327 B329:F329 B331:F331 B333:F333 B335:F335 B337:F337 B339:F339 B341:F341 B343:F343 B345:F345 B347:F347 B349:F349 B351:F351 B353:F353 B355:F355 B357:F357 B359:F359 B361:F361 B363:F363 B365:F365 B367:F367 B369:F369 B371:F371 B373:F373 B375:F375 B377:F377 B379:F379 B381:F381 B383:F383 B385:F385 B387:F387 B389:F389 B391:F391 B393:F393 B395:F395 B397:F397 B399:F399 B401:F401 B403:F403 B405:F405 B407:F407 B409:F409 B411:F411 B413:F413 B415:F415 B417:F417 B419:F419"/>
    <dataValidation allowBlank="1" showInputMessage="1" showErrorMessage="1" prompt="Longitude" sqref="B426:F426 B424:F424 B422:F422 B420:F420 B26:F26 B28:F28 B30:F30 B32:F32 B34:F34 B36:F36 B38:F38 B40:F40 B42:F42 B44:F44 B46:F46 B48:F48 B50:F50 B52:F52 B54:F54 B56:F56 B58:F58 B60:F60 B62:F62 B64:F64 B66:F66 B68:F68 B70:F70 B72:F72 B74:F74 B76:F76 B78:F78 B80:F80 B82:F82 B84:F84 B86:F86 B88:F88 B90:F90 B92:F92 B94:F94 B96:F96 B98:F98 B100:F100 B102:F102 B104:F104 B106:F106 B108:F108 B110:F110 B112:F112 B114:F114 B116:F116 B118:F118 B120:F120 B122:F122 B124:F124 B126:F126 B128:F128 B130:F130 B132:F132 B134:F134 B136:F136 B138:F138 B140:F140 B142:F142 B144:F144 B146:F146 B148:F148 B150:F150 B152:F152 B154:F154 B156:F156 B158:F158 B160:F160 B162:F162 B164:F164 B166:F166 B168:F168 B170:F170 B172:F172 B174:F174 B176:F176 B178:F178 B180:F180 B182:F182 B184:F184 B186:F186 B188:F188 B190:F190 B192:F192 B194:F194 B196:F196 B198:F198 B200:F200 B202:F202 B204:F204 B206:F206 B208:F208 B210:F210 B212:F212 B214:F214 B216:F216 B218:F218 B220:F220 B222:F222 B224:F224 B226:F226 B228:F228 B230:F230 B232:F232 B234:F234 B236:F236 B238:F238 B240:F240 B242:F242 B244:F244 B246:F246 B248:F248 B250:F250 B252:F252 B254:F254 B256:F256 B258:F258 B260:F260 B262:F262 B264:F264 B266:F266 B268:F268 B270:F270 B272:F272 B274:F274 B276:F276 B278:F278 B280:F280 B282:F282 B284:F284 B286:F286 B288:F288 B290:F290 B292:F292 B294:F294 B296:F296 B298:F298 B300:F300 B302:F302 B304:F304 B306:F306 B308:F308 B310:F310 B312:F312 B314:F314 B316:F316 B318:F318 B320:F320 B322:F322 B324:F324 B326:F326 B328:F328 B330:F330 B332:F332 B334:F334 B336:F336 B338:F338 B340:F340 B342:F342 B344:F344 B346:F346 B348:F348 B350:F350 B352:F352 B354:F354 B356:F356 B358:F358 B360:F360 B362:F362 B364:F364 B366:F366 B368:F368 B370:F370 B372:F372 B374:F374 B376:F376 B378:F378 B380:F380 B382:F382 B384:F384 B386:F386 B388:F388 B390:F390 B392:F392 B394:F394 B396:F396 B398:F398 B400:F400 B402:F402 B404:F404 B406:F406 B408:F408 B410:F410 B412:F412 B414:F414 B416:F416 B418:F418 B24:F24"/>
    <dataValidation type="list" allowBlank="1" showInputMessage="1" showErrorMessage="1" prompt="indiquer le type de bouée" sqref="AE425 AE423 AE421 AE23 AE25 AE27 AE29 AE31 AE33 AE35 AE37 AE39 AE41 AE43 AE45 AE47 AE49 AE51 AE53 AE55 AE57 AE59 AE61 AE63 AE65 AE67 AE69 AE71 AE73 AE75 AE77 AE79 AE81 AE83 AE85 AE87 AE89 AE91 AE93 AE95 AE97 AE99 AE101 AE103 AE105 AE107 AE109 AE111 AE113 AE115 AE117 AE119 AE121 AE123 AE125 AE127 AE129 AE131 AE133 AE135 AE137 AE139 AE141 AE143 AE145 AE147 AE149 AE151 AE153 AE155 AE157 AE159 AE161 AE163 AE165 AE167 AE169 AE171 AE173 AE175 AE177 AE179 AE181 AE183 AE185 AE187 AE189 AE191 AE193 AE195 AE197 AE199 AE201 AE203 AE205 AE207 AE209 AE211 AE213 AE215 AE217 AE219 AE221 AE223 AE225 AE227 AE229 AE231 AE233 AE235 AE237 AE239 AE241 AE243 AE245 AE247 AE249 AE251 AE253 AE255 AE257 AE259 AE261 AE263 AE265 AE267 AE269 AE271 AE273 AE275 AE277 AE279 AE281 AE283 AE285 AE287 AE289 AE291 AE293 AE295 AE297 AE299 AE301 AE303 AE305 AE307 AE309 AE311 AE313 AE315 AE317 AE319 AE321 AE323 AE325 AE327 AE329 AE331 AE333 AE335 AE337 AE339 AE341 AE343 AE345 AE347 AE349 AE351 AE353 AE355 AE357 AE359 AE361 AE363 AE365 AE367 AE369 AE371 AE373 AE375 AE377 AE379 AE381 AE383 AE385 AE387 AE389 AE391 AE393 AE395 AE397 AE399 AE401 AE403 AE405 AE407 AE409 AE411 AE413 AE415 AE417 AE419">
      <formula1>Type_bouées</formula1>
    </dataValidation>
    <dataValidation type="whole" operator="greaterThan" allowBlank="1" showInputMessage="1" showErrorMessage="1" prompt="Saisir le numéro de la bouée" sqref="AE426 AE424 AE422 AE420 AE26 AE28 AE30 AE32 AE34 AE36 AE38 AE40 AE42 AE44 AE46 AE48 AE50 AE52 AE54 AE56 AE58 AE60 AE62 AE64 AE66 AE68 AE70 AE72 AE74 AE76 AE78 AE80 AE82 AE84 AE86 AE88 AE90 AE92 AE94 AE96 AE98 AE100 AE102 AE104 AE106 AE108 AE110 AE112 AE114 AE116 AE118 AE120 AE122 AE124 AE126 AE128 AE130 AE132 AE134 AE136 AE138 AE140 AE142 AE144 AE146 AE148 AE150 AE152 AE154 AE156 AE158 AE160 AE162 AE164 AE166 AE168 AE170 AE172 AE174 AE176 AE178 AE180 AE182 AE184 AE186 AE188 AE190 AE192 AE194 AE196 AE198 AE200 AE202 AE204 AE206 AE208 AE210 AE212 AE214 AE216 AE218 AE220 AE222 AE224 AE226 AE228 AE230 AE232 AE234 AE236 AE238 AE240 AE242 AE244 AE246 AE248 AE250 AE252 AE254 AE256 AE258 AE260 AE262 AE264 AE266 AE268 AE270 AE272 AE274 AE276 AE278 AE280 AE282 AE284 AE286 AE288 AE290 AE292 AE294 AE296 AE298 AE300 AE302 AE304 AE306 AE308 AE310 AE312 AE314 AE316 AE318 AE320 AE322 AE324 AE326 AE328 AE330 AE332 AE334 AE336 AE338 AE340 AE342 AE344 AE346 AE348 AE350 AE352 AE354 AE356 AE358 AE360 AE362 AE364 AE366 AE368 AE370 AE372 AE374 AE376 AE378 AE380 AE382 AE384 AE386 AE388 AE390 AE392 AE394 AE396 AE398 AE400 AE402 AE404 AE406 AE408 AE410 AE412 AE414 AE416 AE418 AE24">
      <formula1>0</formula1>
    </dataValidation>
    <dataValidation type="list" allowBlank="1" showInputMessage="1" showErrorMessage="1" promptTitle="mettre une croix" prompt="exemple x ou X" sqref="G23:H426 Y23:Y426 AA23:AD426">
      <formula1>coche</formula1>
    </dataValidation>
    <dataValidation type="time" allowBlank="1" showInputMessage="1" showErrorMessage="1" prompt="Saisir hh:mm" sqref="I23:I426">
      <formula1>0</formula1>
      <formula2>0.999305555555556</formula2>
    </dataValidation>
    <dataValidation type="list" allowBlank="1" showInputMessage="1" showErrorMessage="1" prompt="Indiquer N pour épave naturelle_x000a_Indiquer A pour épave artificielle_x000a_" sqref="Z23:Z426">
      <formula1>Type_DCP</formula1>
    </dataValidation>
    <dataValidation type="list" allowBlank="1" showInputMessage="1" showErrorMessage="1" prompt="Choisir l'évennement DCP" sqref="AF23:AF426">
      <formula1>Action_DCP</formula1>
    </dataValidation>
    <dataValidation type="list" allowBlank="1" showInputMessage="1" showErrorMessage="1" prompt="Choisir la ZEE" sqref="AG23:AG426">
      <formula1>Liste_ZEE</formula1>
    </dataValidation>
    <dataValidation type="decimal" operator="greaterThan" allowBlank="1" showInputMessage="1" showErrorMessage="1" prompt="Saisir la température " sqref="AM23:AM426">
      <formula1>0</formula1>
    </dataValidation>
    <dataValidation type="whole" allowBlank="1" showInputMessage="1" showErrorMessage="1" prompt="saisir la direction du vent" sqref="AN23:AN426">
      <formula1>0</formula1>
      <formula2>360</formula2>
    </dataValidation>
    <dataValidation type="decimal" operator="greaterThanOrEqual" allowBlank="1" showInputMessage="1" showErrorMessage="1" prompt="Saisir la force du vent" sqref="AO23:AO426">
      <formula1>0</formula1>
    </dataValidation>
    <dataValidation allowBlank="1" showInputMessage="1" showErrorMessage="1" prompt="Saisie libre" sqref="AH23:AL426"/>
    <dataValidation type="date" allowBlank="1" showInputMessage="1" showErrorMessage="1" prompt="Saisir jj/mm/aaaa" sqref="A23:A426">
      <formula1>41275</formula1>
      <formula2>55153</formula2>
    </dataValidation>
    <dataValidation type="decimal" operator="greaterThanOrEqual" allowBlank="1" showInputMessage="1" showErrorMessage="1" prompt="Saisir la taille de YFT+10" sqref="J23:J426">
      <formula1>10</formula1>
    </dataValidation>
    <dataValidation type="decimal" operator="greaterThanOrEqual" allowBlank="1" showInputMessage="1" showErrorMessage="1" prompt="Saisir le tonnage de YFT+10" sqref="K23:K426">
      <formula1>0</formula1>
    </dataValidation>
    <dataValidation type="decimal" operator="greaterThanOrEqual" allowBlank="1" showInputMessage="1" showErrorMessage="1" prompt="Saisir le tonnage de YFT-10" sqref="L23:L426">
      <formula1>0</formula1>
    </dataValidation>
    <dataValidation type="decimal" operator="greaterThanOrEqual" allowBlank="1" showInputMessage="1" showErrorMessage="1" prompt="Saisir la taille du SKJ" sqref="M23:M426">
      <formula1>0</formula1>
    </dataValidation>
    <dataValidation type="decimal" operator="greaterThanOrEqual" allowBlank="1" showInputMessage="1" showErrorMessage="1" prompt="Saisir le tonnage de SKJ" sqref="N23:N426">
      <formula1>0</formula1>
    </dataValidation>
    <dataValidation type="decimal" operator="greaterThan" allowBlank="1" showInputMessage="1" showErrorMessage="1" prompt="Saisir la taille du BET" sqref="O23:O426">
      <formula1>0</formula1>
    </dataValidation>
    <dataValidation type="decimal" operator="greaterThanOrEqual" allowBlank="1" showInputMessage="1" showErrorMessage="1" prompt="Saisir le tonnage de BET" sqref="P23:P426">
      <formula1>0</formula1>
    </dataValidation>
    <dataValidation type="decimal" operator="greaterThanOrEqual" allowBlank="1" showInputMessage="1" showErrorMessage="1" prompt="Saisir la taille du GERMON (ALB)" sqref="Q23:Q426">
      <formula1>0</formula1>
    </dataValidation>
    <dataValidation type="decimal" operator="greaterThanOrEqual" allowBlank="1" showInputMessage="1" showErrorMessage="1" prompt="Saisir le tonnage de GERMON (ALB)" sqref="R23:R426">
      <formula1>0</formula1>
    </dataValidation>
    <dataValidation allowBlank="1" showInputMessage="1" showErrorMessage="1" prompt="Saisir le nom de l'espèce" sqref="V23:V426 S23:S426"/>
    <dataValidation type="decimal" operator="greaterThanOrEqual" allowBlank="1" showInputMessage="1" showErrorMessage="1" prompt="Saisir la taille de l'espèce" sqref="W23:W426 T23:T426">
      <formula1>0</formula1>
    </dataValidation>
    <dataValidation type="decimal" operator="greaterThanOrEqual" allowBlank="1" showInputMessage="1" showErrorMessage="1" prompt="Saisir le tonnage de l'espèce" sqref="X23:X426 U23:U426">
      <formula1>0</formula1>
    </dataValidation>
    <dataValidation allowBlank="1" showInputMessage="1" showErrorMessage="1" prompt="La numérotation se fera automatiquement à l'impression" sqref="AM4:AO5"/>
  </dataValidations>
  <hyperlinks>
    <hyperlink ref="G3:J5" location="'1.Marée'!F13" display="'1.Marée'!F13"/>
    <hyperlink ref="G5:J5" location="'1.Marée'!F16" display="'1.Marée'!F16"/>
    <hyperlink ref="G4:J4" location="'1.Marée'!F15" display="'1.Marée'!F15"/>
    <hyperlink ref="G3:J3" location="'1.Marée'!F14" display="'1.Marée'!F14"/>
    <hyperlink ref="P2:U2" location="'1.Marée'!F18" display="'1.Marée'!F18"/>
    <hyperlink ref="P3:U3" location="'1.Marée'!F19" display="'1.Marée'!F19"/>
    <hyperlink ref="P4:U4" location="'1.Marée'!F20" display="'1.Marée'!F20"/>
    <hyperlink ref="P5:U5" location="'1.Marée'!F21" display="'1.Marée'!F21"/>
    <hyperlink ref="V2:AB3" location="'1.Marée'!D10" display="'1.Marée'!D10"/>
    <hyperlink ref="X4:AB5" location="'1.Marée'!D11" display="'1.Marée'!D11"/>
    <hyperlink ref="G2:J2" location="'1.Marée'!F13" display="'1.Marée'!F13"/>
  </hyperlinks>
  <printOptions verticalCentered="1"/>
  <pageMargins left="0.19685039370078741" right="0" top="0.31496062992125984" bottom="0.35433070866141736" header="0.11811023622047245" footer="0.15748031496062992"/>
  <pageSetup paperSize="9" scale="55" fitToHeight="20" orientation="landscape" r:id="rId3"/>
  <headerFooter alignWithMargins="0">
    <oddHeader>&amp;L&amp;"Calibri,Gras"&amp;14&amp;K03+000ENR_EXPL_THO_014_005&amp;C&amp;"Calibri,Gras"&amp;14&amp;K03+000LOG- BOOK&amp;R&amp;"Calibri,Normal"&amp;11Page N° &amp;P  /</oddHeader>
  </headerFooter>
  <drawing r:id="rId4"/>
  <legacy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20</vt:i4>
      </vt:variant>
    </vt:vector>
  </HeadingPairs>
  <TitlesOfParts>
    <vt:vector size="22" baseType="lpstr">
      <vt:lpstr>1.Marée</vt:lpstr>
      <vt:lpstr>2.Log Book</vt:lpstr>
      <vt:lpstr>Action_DCP</vt:lpstr>
      <vt:lpstr>coche</vt:lpstr>
      <vt:lpstr>Date_arrivée</vt:lpstr>
      <vt:lpstr>Date_départ</vt:lpstr>
      <vt:lpstr>Heure_arrivée</vt:lpstr>
      <vt:lpstr>Heure_départ</vt:lpstr>
      <vt:lpstr>'2.Log Book'!Impression_des_titres</vt:lpstr>
      <vt:lpstr>Liste_ZEE</vt:lpstr>
      <vt:lpstr>Loch_arrivée</vt:lpstr>
      <vt:lpstr>Loch_départ</vt:lpstr>
      <vt:lpstr>Nr_Marée</vt:lpstr>
      <vt:lpstr>nul</vt:lpstr>
      <vt:lpstr>Patron</vt:lpstr>
      <vt:lpstr>PORT_arrivée</vt:lpstr>
      <vt:lpstr>PORT_DEPART</vt:lpstr>
      <vt:lpstr>portant</vt:lpstr>
      <vt:lpstr>Type_bouées</vt:lpstr>
      <vt:lpstr>Type_DCP</vt:lpstr>
      <vt:lpstr>'1.Marée'!Zone_d_impression</vt:lpstr>
      <vt:lpstr>'2.Log Book'!Zone_d_impression</vt:lpstr>
    </vt:vector>
  </TitlesOfParts>
  <Company>IRD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PORT-PECHE</dc:creator>
  <cp:lastModifiedBy>THALOS</cp:lastModifiedBy>
  <cp:lastPrinted>2013-10-25T05:46:40Z</cp:lastPrinted>
  <dcterms:created xsi:type="dcterms:W3CDTF">2008-04-02T10:37:04Z</dcterms:created>
  <dcterms:modified xsi:type="dcterms:W3CDTF">2017-01-05T14:23:56Z</dcterms:modified>
</cp:coreProperties>
</file>